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00 черновики\"/>
    </mc:Choice>
  </mc:AlternateContent>
  <xr:revisionPtr revIDLastSave="0" documentId="13_ncr:1_{D1275BEE-9273-4E38-A760-CF4D7461BC93}" xr6:coauthVersionLast="37" xr6:coauthVersionMax="37" xr10:uidLastSave="{00000000-0000-0000-0000-000000000000}"/>
  <bookViews>
    <workbookView xWindow="0" yWindow="0" windowWidth="15096" windowHeight="5376" xr2:uid="{00000000-000D-0000-FFFF-FFFF00000000}"/>
  </bookViews>
  <sheets>
    <sheet name="Лист1" sheetId="1" r:id="rId1"/>
  </sheets>
  <definedNames>
    <definedName name="Print_Area" localSheetId="0">Лист1!A:N</definedName>
    <definedName name="Print_Titles" localSheetId="0">Лист1!30:30</definedName>
  </definedNames>
  <calcPr calcId="179021"/>
</workbook>
</file>

<file path=xl/calcChain.xml><?xml version="1.0" encoding="utf-8"?>
<calcChain xmlns="http://schemas.openxmlformats.org/spreadsheetml/2006/main">
  <c r="AE52" i="1" l="1"/>
  <c r="AD224" i="1" l="1"/>
  <c r="AD120" i="1"/>
  <c r="AD119" i="1"/>
  <c r="AD118" i="1"/>
  <c r="AE67" i="1"/>
  <c r="AD67" i="1"/>
  <c r="AD56" i="1"/>
  <c r="AE51" i="1"/>
  <c r="AD52" i="1"/>
  <c r="AD51" i="1"/>
  <c r="AD48" i="1"/>
  <c r="AD47" i="1"/>
  <c r="AF44" i="1"/>
  <c r="AF45" i="1"/>
  <c r="AF46" i="1"/>
  <c r="AF43" i="1"/>
  <c r="AE46" i="1"/>
  <c r="AD45" i="1"/>
  <c r="AE45" i="1"/>
  <c r="AE44" i="1"/>
  <c r="AE43" i="1"/>
  <c r="AD44" i="1"/>
  <c r="AD43" i="1"/>
  <c r="AE38" i="1"/>
  <c r="AE37" i="1"/>
  <c r="AD38" i="1"/>
  <c r="AD37" i="1"/>
  <c r="AE33" i="1"/>
  <c r="AD33" i="1"/>
</calcChain>
</file>

<file path=xl/sharedStrings.xml><?xml version="1.0" encoding="utf-8"?>
<sst xmlns="http://schemas.openxmlformats.org/spreadsheetml/2006/main" count="1594" uniqueCount="255">
  <si>
    <t>Приложение № 2</t>
  </si>
  <si>
    <t>Утверждено приказом № 421 от 4 августа 2020 г. Минстроя РФ</t>
  </si>
  <si>
    <t xml:space="preserve">Наименование редакции сметных нормативов  </t>
  </si>
  <si>
    <t>Территориальные сметные нормативы, предусмотренные для применения на территории Ленинградской области: 
- на материалы, изделия и конструкции, применяемые в строительстве (ТССЦ 81-01-2001); 
- на эксплуатацию строительных машин и автотранспортных средств (ТСЭМ 81-01-2001); 
- на строительные и специальные строительные работы (ТЕР 81-02-2001); 
- на монтаж оборудования (ТЕРм 81-03-2001); 
- на ремонтно-строительные работы (ТЕРр 81-04-2001); 
- на пусконаладочные работы (ТЕРп 81-05-2001); 
- на капитальный ремонт оборудования (ТЕРмр 81-06-2001); 
- на перевозки грузов для строительства (ТССЦпг 81-01-2001).</t>
  </si>
  <si>
    <t>Наименование программного продукта</t>
  </si>
  <si>
    <t>ПК "ГРАНД-Смета 2021"</t>
  </si>
  <si>
    <t/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</si>
  <si>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</si>
  <si>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</si>
  <si>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</si>
  <si>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Работы по ремонту помещения здания техникума по адресу: Ленинградская область, г. Кировск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</si>
  <si>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</si>
  <si>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</si>
  <si>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</si>
  <si>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</si>
  <si>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</si>
  <si>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ТЗ</t>
  </si>
  <si>
    <t>(проектная и (или) иная техническая документация)</t>
  </si>
  <si>
    <t xml:space="preserve">Составлен(а) в текущем (базисном) уровне цен </t>
  </si>
  <si>
    <t>03.2021 г.</t>
  </si>
  <si>
    <t xml:space="preserve">Сметная стоимость </t>
  </si>
  <si>
    <t>(23,56)</t>
  </si>
  <si>
    <t>тыс.руб.</t>
  </si>
  <si>
    <t>в том числе:</t>
  </si>
  <si>
    <t>строительных работ</t>
  </si>
  <si>
    <t>(15,04)</t>
  </si>
  <si>
    <t>Средства на оплату труда рабочих</t>
  </si>
  <si>
    <t>(4,03)</t>
  </si>
  <si>
    <t>монтажных работ</t>
  </si>
  <si>
    <t>(4,21)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</si>
  <si>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</si>
  <si>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</si>
  <si>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</si>
  <si>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</si>
  <si>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</si>
  <si>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</si>
  <si>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</si>
  <si>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</si>
  <si>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</si>
  <si>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</si>
  <si>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</si>
  <si>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</si>
  <si>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</si>
  <si>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</si>
  <si>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</si>
  <si>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</si>
  <si>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</si>
  <si>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</si>
  <si>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</si>
  <si>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 xml:space="preserve">Раздел 1. </t>
  </si>
  <si>
    <t>1</t>
  </si>
  <si>
    <t>ТЕРр62-41-1</t>
  </si>
  <si>
    <t>(прим) Очистка вручную поверхности от красок</t>
  </si>
  <si>
    <t>100 м2 расчищенной поверхности</t>
  </si>
  <si>
    <t>0,926</t>
  </si>
  <si>
    <t>ОТ</t>
  </si>
  <si>
    <t>ЗТ</t>
  </si>
  <si>
    <t>чел.-ч</t>
  </si>
  <si>
    <t>20,8</t>
  </si>
  <si>
    <t>19,2608</t>
  </si>
  <si>
    <t>Итого по расценке</t>
  </si>
  <si>
    <t>ФОТ</t>
  </si>
  <si>
    <t>МДС81-33.2004 Прил.5 п.12</t>
  </si>
  <si>
    <t>НР Малярные работы (ремонтно-строительные)</t>
  </si>
  <si>
    <t>%</t>
  </si>
  <si>
    <t>80</t>
  </si>
  <si>
    <t>Письмо №АП-5536/06 Прил.2 п.12</t>
  </si>
  <si>
    <t>СП Малярные работы (ремонтно-строительные)</t>
  </si>
  <si>
    <t>50</t>
  </si>
  <si>
    <t>Всего по позиции</t>
  </si>
  <si>
    <t>2</t>
  </si>
  <si>
    <t>ТЕР15-02-037-01</t>
  </si>
  <si>
    <t>(прим) устройство маяков при оштукатуривании: стен</t>
  </si>
  <si>
    <t>100 м2 оштукатуриваемой поверхности</t>
  </si>
  <si>
    <t>Приказ от 04.08.2020 № 421/пр п.58б</t>
  </si>
  <si>
    <t>При ремонте и реконструкции ОЗП=1,15; ЭМ=1,25; ЗПМ=1,25; ТЗ=1,15; ТЗМ=1,25</t>
  </si>
  <si>
    <t>Приказ от 04.08.2020 № 421/пр прил.10 табл.3 п.1.1</t>
  </si>
  <si>
    <t>стес ОЗП=1,2; ЭМ=1,2; ЗПМ=1,2; ТЗ=1,2; ТЗМ=1,2</t>
  </si>
  <si>
    <t>1,38</t>
  </si>
  <si>
    <t>ЭМ</t>
  </si>
  <si>
    <t>1,5</t>
  </si>
  <si>
    <t>3</t>
  </si>
  <si>
    <t>в т.ч. ОТм</t>
  </si>
  <si>
    <t>4</t>
  </si>
  <si>
    <t>М</t>
  </si>
  <si>
    <t>24,98</t>
  </si>
  <si>
    <t>31,9214424</t>
  </si>
  <si>
    <t>ЗТм</t>
  </si>
  <si>
    <t>0,21</t>
  </si>
  <si>
    <t>0,29169</t>
  </si>
  <si>
    <t>МДС81-33.2004 Прил.4 п.15</t>
  </si>
  <si>
    <t>НР Отделочные работы</t>
  </si>
  <si>
    <t>105</t>
  </si>
  <si>
    <t>0,9</t>
  </si>
  <si>
    <t>94,5</t>
  </si>
  <si>
    <t>Письмо №АП-5536/06 от 18.11.04 Прил.1 п.15</t>
  </si>
  <si>
    <t>СП Отделочные работы</t>
  </si>
  <si>
    <t>55</t>
  </si>
  <si>
    <t>0,85</t>
  </si>
  <si>
    <t>46,75</t>
  </si>
  <si>
    <t>ТССЦ-101-0821</t>
  </si>
  <si>
    <t>Проволока черная диаметром: 1,1 мм</t>
  </si>
  <si>
    <t>т</t>
  </si>
  <si>
    <t>-0,001204</t>
  </si>
  <si>
    <t>ТССЦ-101-0797</t>
  </si>
  <si>
    <t>Проволока горячекатаная в мотках, диаметром 6,3-6,5 мм</t>
  </si>
  <si>
    <t>-0,33336</t>
  </si>
  <si>
    <t>5</t>
  </si>
  <si>
    <t>ТЦ_08.3.09.01_47_7719775602_29.04.2021_01</t>
  </si>
  <si>
    <t>Профиль маячковый
Объем=(0,926)/3/1,2*100*3
Цена=30/1,2*1,03</t>
  </si>
  <si>
    <t>м</t>
  </si>
  <si>
    <t>77,2</t>
  </si>
  <si>
    <t>6</t>
  </si>
  <si>
    <t>ТЕР15-02-019-03</t>
  </si>
  <si>
    <t>Сплошное выравнивание поверхностей (однослойная штукатурка) из сухих растворных смесей толщиной до 10 мм: стен</t>
  </si>
  <si>
    <t>51,89</t>
  </si>
  <si>
    <t>66,3091932</t>
  </si>
  <si>
    <t>1,87</t>
  </si>
  <si>
    <t>2,59743</t>
  </si>
  <si>
    <t>6.1</t>
  </si>
  <si>
    <t>ТССЦ-101-2416</t>
  </si>
  <si>
    <t>Грунтовка: «Бетоконтакт», КНАУФ</t>
  </si>
  <si>
    <t>кг</t>
  </si>
  <si>
    <t>13</t>
  </si>
  <si>
    <t>12,038</t>
  </si>
  <si>
    <t>7</t>
  </si>
  <si>
    <t>ТЕР15-04-005-03</t>
  </si>
  <si>
    <t>Окраска поливинилацетатными водоэмульсионными составами улучшенная: по штукатурке стен</t>
  </si>
  <si>
    <t>100 м2 окрашиваемой поверхности</t>
  </si>
  <si>
    <t>42,9</t>
  </si>
  <si>
    <t>54,821052</t>
  </si>
  <si>
    <t>0,02</t>
  </si>
  <si>
    <t>0,02778</t>
  </si>
  <si>
    <t>Итоги по разделу 1  :</t>
  </si>
  <si>
    <t xml:space="preserve">     Строительные работы</t>
  </si>
  <si>
    <t xml:space="preserve">          В том числе:</t>
  </si>
  <si>
    <t xml:space="preserve">               оплата труда</t>
  </si>
  <si>
    <t xml:space="preserve">               эксплуатация машин и механизмов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</si>
  <si>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</si>
  <si>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</si>
  <si>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</si>
  <si>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</si>
  <si>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</si>
  <si>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</si>
  <si>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</t>
  </si>
  <si>
    <t>Раздел 2. Полы</t>
  </si>
  <si>
    <t>8</t>
  </si>
  <si>
    <t>ТЕР11-01-011-03</t>
  </si>
  <si>
    <t>Устройство стяжек: бетонных толщиной 20 мм</t>
  </si>
  <si>
    <t>100 м2 стяжки</t>
  </si>
  <si>
    <t>0,5</t>
  </si>
  <si>
    <t>40,65</t>
  </si>
  <si>
    <t>28,0485</t>
  </si>
  <si>
    <t>1,27</t>
  </si>
  <si>
    <t>0,9525</t>
  </si>
  <si>
    <t>МДС81-33.2004 Прил.4 п.11</t>
  </si>
  <si>
    <t>НР Полы</t>
  </si>
  <si>
    <t>123</t>
  </si>
  <si>
    <t>110,7</t>
  </si>
  <si>
    <t>Письмо №АП-5536/06 от 18.11.04 Прил.1 п.11</t>
  </si>
  <si>
    <t>СП Полы</t>
  </si>
  <si>
    <t>75</t>
  </si>
  <si>
    <t>63,75</t>
  </si>
  <si>
    <t>9</t>
  </si>
  <si>
    <t>ТЕР11-01-011-04</t>
  </si>
  <si>
    <t>Устройство стяжек: на каждые 5 мм изменения толщины стяжки добавлять или исключать к расценке 11-01-011-03 (до 100 мм)</t>
  </si>
  <si>
    <t xml:space="preserve"> ПЗ=16 (ОЗП=16; ЭМ=16 к расх.; ЗПМ=16; МАТ=16 к расх.; ТЗ=16; ТЗМ=16)</t>
  </si>
  <si>
    <t>22,08</t>
  </si>
  <si>
    <t>24</t>
  </si>
  <si>
    <t>16</t>
  </si>
  <si>
    <t>5,52</t>
  </si>
  <si>
    <t>2,52</t>
  </si>
  <si>
    <t>Итоги по разделу 2 Полы :</t>
  </si>
  <si>
    <t xml:space="preserve">  Итого по разделу 2 Полы</t>
  </si>
  <si>
    <t>Раздел 3. Электромонтаж</t>
  </si>
  <si>
    <t>10</t>
  </si>
  <si>
    <t>ТЕРм08-10-010-01</t>
  </si>
  <si>
    <t>Прокладка труб гофрированных ПВХ для защиты проводов и кабелей</t>
  </si>
  <si>
    <t>100 м</t>
  </si>
  <si>
    <t>0,8</t>
  </si>
  <si>
    <t>1,2</t>
  </si>
  <si>
    <t>15,2</t>
  </si>
  <si>
    <t>14,592</t>
  </si>
  <si>
    <t>10.1</t>
  </si>
  <si>
    <t>ТССЦ-103-2600</t>
  </si>
  <si>
    <t>Клипса для крепежа гофротрубы, диаметром: 20 мм</t>
  </si>
  <si>
    <t>10 шт.</t>
  </si>
  <si>
    <t>17,5</t>
  </si>
  <si>
    <t>14</t>
  </si>
  <si>
    <t>10.2</t>
  </si>
  <si>
    <t>ТССЦ-103-2407</t>
  </si>
  <si>
    <t>Трубы гибкие гофрированные легкие из самозатухающего ПВХ (IP55) серии FL, диаметром: 20 мм</t>
  </si>
  <si>
    <t>10 м</t>
  </si>
  <si>
    <t>10,12</t>
  </si>
  <si>
    <t>8,096</t>
  </si>
  <si>
    <t>МДС81-33.2004 Прил.4 п.45.2</t>
  </si>
  <si>
    <t>НР Электромонтажные работы на других объектах</t>
  </si>
  <si>
    <t>95</t>
  </si>
  <si>
    <t>Письмо №АП-5536/06 Прил.1 п.45.2</t>
  </si>
  <si>
    <t>СП Электромонтажные работы на других объектах</t>
  </si>
  <si>
    <t>65</t>
  </si>
  <si>
    <t>11</t>
  </si>
  <si>
    <t>ТЕРм08-02-412-02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</si>
  <si>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</t>
  </si>
  <si>
    <t>0,4</t>
  </si>
  <si>
    <t>5,39</t>
  </si>
  <si>
    <t>2,5872</t>
  </si>
  <si>
    <t>0,0096</t>
  </si>
  <si>
    <t>12</t>
  </si>
  <si>
    <t>ТССЦ-501-8436</t>
  </si>
  <si>
    <t>Кабель с медными жилами в изоляции из ПВХ пластиката, с промежуточной оболочкой из резиновой смеси, с наружным покровом из ПВХ пластиката, не поддерживающего горение, ТУ 3521-009-05755714-98: NYM 3х1,5 мм2
Объем=0,4*1,02/10</t>
  </si>
  <si>
    <t>1000 м</t>
  </si>
  <si>
    <t>0,0408</t>
  </si>
  <si>
    <t>ТЕРм08-03-593-07</t>
  </si>
  <si>
    <t>Светильник потолочный или настенный с креплением винтами или болтами для помещений: с нормальными условиями среды</t>
  </si>
  <si>
    <t>100 шт.</t>
  </si>
  <si>
    <t>0,06</t>
  </si>
  <si>
    <t>78,08</t>
  </si>
  <si>
    <t>5,62176</t>
  </si>
  <si>
    <t>1,08</t>
  </si>
  <si>
    <t>0,07776</t>
  </si>
  <si>
    <t>ТССЦ-509-0768</t>
  </si>
  <si>
    <t>(прим) Светильники с люминесцентными лампами для общественных помещений потолочный с рассеивателем цельным из оргстекла, со стартерными ПРА, тип ЛПО02-4х40/П-01 УХЛ4 (светодиодный)</t>
  </si>
  <si>
    <t>шт.</t>
  </si>
  <si>
    <t>Итоги по разделу 3 Электромонтаж :</t>
  </si>
  <si>
    <t xml:space="preserve">     Монтажные работы</t>
  </si>
  <si>
    <t xml:space="preserve">  Итого по разделу 3 Электромонтаж</t>
  </si>
  <si>
    <t>Раздел 4. Мусор</t>
  </si>
  <si>
    <t>15</t>
  </si>
  <si>
    <t>ТЕРр69-15-1
0,3</t>
  </si>
  <si>
    <t>Затаривание строительного мусора в мешки</t>
  </si>
  <si>
    <t>1 т</t>
  </si>
  <si>
    <t>1,03</t>
  </si>
  <si>
    <t>МДС81-33.2004 Прил.5 п.19</t>
  </si>
  <si>
    <t>НР Прочие ремонтно-строительные работы</t>
  </si>
  <si>
    <t>78</t>
  </si>
  <si>
    <t>Письмо №АП-5536/06 Прил.2 п.19</t>
  </si>
  <si>
    <t>СП Прочие ремонтно-строительные работы</t>
  </si>
  <si>
    <t>ТССЦпг-01-01-01-041
0,3</t>
  </si>
  <si>
    <t>Погрузочные работы при автомобильных перевозках: мусора строительного с погрузкой вручную</t>
  </si>
  <si>
    <t>1 т груза</t>
  </si>
  <si>
    <t>17</t>
  </si>
  <si>
    <t>ТССЦпг-03-21-01-050
0,3</t>
  </si>
  <si>
    <t>Перевозка грузов автомобилями-самосвалами грузоподъемностью 10 т, работающих вне карьера, на расстояние: до 50 км I класс груза</t>
  </si>
  <si>
    <t>Итоги по разделу 4 Мусор :</t>
  </si>
  <si>
    <t xml:space="preserve">  Итого по разделу 4 Мусор</t>
  </si>
  <si>
    <t>Итоги по смете:</t>
  </si>
  <si>
    <t xml:space="preserve">     Итого</t>
  </si>
  <si>
    <t xml:space="preserve">     Непредвиденные затраты 2%</t>
  </si>
  <si>
    <t xml:space="preserve">     Итого с непредвиденными</t>
  </si>
  <si>
    <t xml:space="preserve">     НДС 20%</t>
  </si>
  <si>
    <t xml:space="preserve">  ВСЕГО по смете</t>
  </si>
  <si>
    <t>Составил:</t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</si>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</sst>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2" fontId="1" fillId="0" borderId="2" xfId="0" applyNumberFormat="1" applyFont="1" applyFill="1" applyBorder="1" applyAlignment="1" applyProtection="1">
      <alignment horizontal="center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3" fontId="1" fillId="0" borderId="11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Fill="1" applyBorder="1" applyAlignment="1" applyProtection="1">
      <alignment horizontal="right" vertical="top" wrapText="1"/>
    </xf>
    <xf numFmtId="3" fontId="2" fillId="0" borderId="11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</xf>
    <xf numFmtId="3" fontId="1" fillId="0" borderId="6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3" fontId="1" fillId="0" borderId="11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11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4" fontId="1" fillId="0" borderId="11" xfId="0" applyNumberFormat="1" applyFont="1" applyFill="1" applyBorder="1" applyAlignment="1" applyProtection="1">
      <alignment horizontal="right" vertical="top"/>
    </xf>
    <xf numFmtId="4" fontId="2" fillId="0" borderId="11" xfId="0" applyNumberFormat="1" applyFont="1" applyFill="1" applyBorder="1" applyAlignment="1" applyProtection="1">
      <alignment horizontal="right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11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55"/>
  <sheetViews>
    <sheetView tabSelected="1" topLeftCell="A40" zoomScale="115" zoomScaleNormal="115" workbookViewId="0">
      <selection activeCell="L46" sqref="L46"/>
    </sheetView>
  </sheetViews>
  <sheetFormatPr defaultColWidth="9.109375" defaultRowHeight="11.25" customHeight="1" x14ac:dyDescent="0.2"/>
  <cols>
    <col min="1" max="1" width="8.109375" style="2" customWidth="1"/>
    <col min="2" max="2" width="20.109375" style="2" customWidth="1"/>
    <col min="3" max="4" width="10.44140625" style="2" customWidth="1"/>
    <col min="5" max="5" width="13.33203125" style="2" customWidth="1"/>
    <col min="6" max="6" width="8.5546875" style="2" customWidth="1"/>
    <col min="7" max="7" width="7.88671875" style="2" customWidth="1"/>
    <col min="8" max="8" width="8.44140625" style="2" customWidth="1"/>
    <col min="9" max="9" width="8.6640625" style="2" customWidth="1"/>
    <col min="10" max="10" width="8.109375" style="2" customWidth="1"/>
    <col min="11" max="11" width="8.5546875" style="2" customWidth="1"/>
    <col min="12" max="12" width="10" style="2" customWidth="1"/>
    <col min="13" max="13" width="6" style="2" customWidth="1"/>
    <col min="14" max="14" width="9.6640625" style="2" customWidth="1"/>
    <col min="15" max="15" width="99.6640625" style="3" hidden="1" customWidth="1"/>
    <col min="16" max="16" width="138.44140625" style="3" hidden="1" customWidth="1"/>
    <col min="17" max="20" width="34.109375" style="3" hidden="1" customWidth="1"/>
    <col min="21" max="21" width="110.109375" style="3" hidden="1" customWidth="1"/>
    <col min="22" max="22" width="34.109375" style="3" hidden="1" customWidth="1"/>
    <col min="23" max="29" width="84.44140625" style="3" hidden="1" customWidth="1"/>
    <col min="30" max="30" width="7.44140625" style="1" customWidth="1"/>
    <col min="31" max="31" width="7.21875" style="1" customWidth="1"/>
    <col min="32" max="16384" width="9.109375" style="1"/>
  </cols>
  <sheetData>
    <row r="1" spans="1:15" s="1" customFormat="1" ht="10.199999999999999" x14ac:dyDescent="0.2">
      <c r="N1" s="4" t="s">
        <v>0</v>
      </c>
    </row>
    <row r="2" spans="1:15" s="1" customFormat="1" ht="10.199999999999999" x14ac:dyDescent="0.2">
      <c r="N2" s="4" t="s">
        <v>1</v>
      </c>
    </row>
    <row r="3" spans="1:15" s="1" customFormat="1" ht="10.199999999999999" x14ac:dyDescent="0.2">
      <c r="N3" s="4"/>
    </row>
    <row r="4" spans="1:15" s="1" customFormat="1" ht="10.199999999999999" x14ac:dyDescent="0.2">
      <c r="F4" s="5"/>
    </row>
    <row r="5" spans="1:15" s="1" customFormat="1" ht="91.8" x14ac:dyDescent="0.2">
      <c r="A5" s="6" t="s">
        <v>2</v>
      </c>
      <c r="B5" s="7"/>
      <c r="D5" s="76" t="s">
        <v>3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3" t="s">
        <v>3</v>
      </c>
    </row>
    <row r="6" spans="1:15" s="1" customFormat="1" ht="15" customHeight="1" x14ac:dyDescent="0.2">
      <c r="A6" s="8" t="s">
        <v>4</v>
      </c>
      <c r="D6" s="9" t="s">
        <v>5</v>
      </c>
      <c r="E6" s="9"/>
      <c r="F6" s="10"/>
      <c r="G6" s="10"/>
      <c r="H6" s="10"/>
      <c r="I6" s="10"/>
      <c r="J6" s="10"/>
      <c r="K6" s="10"/>
      <c r="L6" s="10"/>
      <c r="M6" s="10"/>
      <c r="N6" s="10"/>
    </row>
    <row r="7" spans="1:15" s="1" customFormat="1" ht="43.5" customHeight="1" x14ac:dyDescent="0.25">
      <c r="A7" s="87" t="s">
        <v>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</row>
    <row r="8" spans="1:15" s="1" customFormat="1" ht="10.199999999999999" x14ac:dyDescent="0.2">
      <c r="A8" s="88" t="s">
        <v>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</row>
    <row r="9" spans="1:15" s="1" customFormat="1" ht="30" customHeight="1" x14ac:dyDescent="0.25">
      <c r="A9" s="87" t="s">
        <v>6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</row>
    <row r="10" spans="1:15" s="1" customFormat="1" ht="10.199999999999999" x14ac:dyDescent="0.2">
      <c r="A10" s="88" t="s">
        <v>8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</row>
    <row r="11" spans="1:15" s="1" customFormat="1" ht="28.5" customHeight="1" x14ac:dyDescent="0.3">
      <c r="A11" s="89" t="s">
        <v>9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5" s="1" customFormat="1" ht="29.25" customHeight="1" x14ac:dyDescent="0.25">
      <c r="A12" s="87" t="s">
        <v>10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</row>
    <row r="13" spans="1:15" s="1" customFormat="1" ht="33.75" customHeight="1" x14ac:dyDescent="0.2">
      <c r="A13" s="88" t="s">
        <v>11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</row>
    <row r="14" spans="1:15" s="1" customFormat="1" ht="18" customHeight="1" x14ac:dyDescent="0.2">
      <c r="A14" s="2" t="s">
        <v>12</v>
      </c>
      <c r="B14" s="11" t="s">
        <v>13</v>
      </c>
      <c r="C14" s="2" t="s">
        <v>14</v>
      </c>
      <c r="F14" s="3"/>
      <c r="G14" s="3"/>
      <c r="H14" s="3"/>
      <c r="I14" s="3"/>
      <c r="J14" s="3"/>
      <c r="K14" s="3"/>
      <c r="L14" s="3"/>
      <c r="M14" s="3"/>
      <c r="N14" s="3"/>
    </row>
    <row r="15" spans="1:15" s="1" customFormat="1" ht="30.75" customHeight="1" x14ac:dyDescent="0.2">
      <c r="A15" s="2" t="s">
        <v>15</v>
      </c>
      <c r="B15" s="90" t="s">
        <v>16</v>
      </c>
      <c r="C15" s="90"/>
      <c r="D15" s="90"/>
      <c r="E15" s="90"/>
      <c r="F15" s="90"/>
      <c r="G15" s="3"/>
      <c r="H15" s="3"/>
      <c r="I15" s="3"/>
      <c r="J15" s="3"/>
      <c r="K15" s="3"/>
      <c r="L15" s="3"/>
      <c r="M15" s="3"/>
      <c r="N15" s="3"/>
    </row>
    <row r="16" spans="1:15" s="1" customFormat="1" ht="10.199999999999999" x14ac:dyDescent="0.2">
      <c r="B16" s="91" t="s">
        <v>17</v>
      </c>
      <c r="C16" s="91"/>
      <c r="D16" s="91"/>
      <c r="E16" s="91"/>
      <c r="F16" s="91"/>
      <c r="G16" s="12"/>
      <c r="H16" s="12"/>
      <c r="I16" s="12"/>
      <c r="J16" s="12"/>
      <c r="K16" s="12"/>
      <c r="L16" s="12"/>
      <c r="M16" s="13"/>
      <c r="N16" s="12"/>
    </row>
    <row r="17" spans="1:17" s="1" customFormat="1" ht="25.5" customHeight="1" x14ac:dyDescent="0.2">
      <c r="D17" s="14"/>
      <c r="E17" s="14"/>
      <c r="F17" s="14"/>
      <c r="G17" s="14"/>
      <c r="H17" s="14"/>
      <c r="I17" s="14"/>
      <c r="J17" s="14"/>
      <c r="K17" s="14"/>
      <c r="L17" s="14"/>
      <c r="M17" s="12"/>
      <c r="N17" s="12"/>
    </row>
    <row r="18" spans="1:17" s="1" customFormat="1" ht="10.199999999999999" x14ac:dyDescent="0.2">
      <c r="A18" s="15" t="s">
        <v>18</v>
      </c>
      <c r="D18" s="9" t="s">
        <v>19</v>
      </c>
      <c r="F18" s="16"/>
      <c r="G18" s="16"/>
      <c r="H18" s="16"/>
      <c r="I18" s="16"/>
      <c r="J18" s="16"/>
      <c r="K18" s="16"/>
      <c r="L18" s="16"/>
      <c r="M18" s="16"/>
      <c r="N18" s="16"/>
    </row>
    <row r="19" spans="1:17" s="1" customFormat="1" ht="25.5" customHeight="1" x14ac:dyDescent="0.2"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17" s="1" customFormat="1" ht="12.75" customHeight="1" x14ac:dyDescent="0.2">
      <c r="A20" s="15" t="s">
        <v>20</v>
      </c>
      <c r="C20" s="17">
        <v>218.54</v>
      </c>
      <c r="D20" s="18" t="s">
        <v>21</v>
      </c>
      <c r="E20" s="6" t="s">
        <v>22</v>
      </c>
      <c r="L20" s="19"/>
      <c r="M20" s="19"/>
    </row>
    <row r="21" spans="1:17" s="1" customFormat="1" ht="12.75" customHeight="1" x14ac:dyDescent="0.2">
      <c r="B21" s="2" t="s">
        <v>23</v>
      </c>
      <c r="C21" s="20"/>
      <c r="D21" s="21"/>
      <c r="E21" s="6"/>
    </row>
    <row r="22" spans="1:17" s="1" customFormat="1" ht="12.75" customHeight="1" x14ac:dyDescent="0.2">
      <c r="B22" s="2" t="s">
        <v>24</v>
      </c>
      <c r="C22" s="17">
        <v>150.99</v>
      </c>
      <c r="D22" s="18" t="s">
        <v>25</v>
      </c>
      <c r="E22" s="6" t="s">
        <v>22</v>
      </c>
      <c r="G22" s="2" t="s">
        <v>26</v>
      </c>
      <c r="L22" s="17">
        <v>50.89</v>
      </c>
      <c r="M22" s="18" t="s">
        <v>27</v>
      </c>
      <c r="N22" s="6" t="s">
        <v>22</v>
      </c>
    </row>
    <row r="23" spans="1:17" s="1" customFormat="1" ht="12.75" customHeight="1" x14ac:dyDescent="0.2">
      <c r="B23" s="2" t="s">
        <v>28</v>
      </c>
      <c r="C23" s="17">
        <v>27.55</v>
      </c>
      <c r="D23" s="22" t="s">
        <v>29</v>
      </c>
      <c r="E23" s="6" t="s">
        <v>22</v>
      </c>
      <c r="G23" s="2" t="s">
        <v>30</v>
      </c>
      <c r="L23" s="23"/>
      <c r="M23" s="23">
        <v>229.71</v>
      </c>
      <c r="N23" s="8" t="s">
        <v>31</v>
      </c>
    </row>
    <row r="24" spans="1:17" s="1" customFormat="1" ht="12.75" customHeight="1" x14ac:dyDescent="0.2">
      <c r="B24" s="2" t="s">
        <v>32</v>
      </c>
      <c r="C24" s="17">
        <v>0</v>
      </c>
      <c r="D24" s="22" t="s">
        <v>33</v>
      </c>
      <c r="E24" s="6" t="s">
        <v>22</v>
      </c>
      <c r="G24" s="2" t="s">
        <v>34</v>
      </c>
      <c r="L24" s="23"/>
      <c r="M24" s="23">
        <v>6.48</v>
      </c>
      <c r="N24" s="8" t="s">
        <v>31</v>
      </c>
    </row>
    <row r="25" spans="1:17" s="1" customFormat="1" ht="12.75" customHeight="1" x14ac:dyDescent="0.2">
      <c r="B25" s="2" t="s">
        <v>35</v>
      </c>
      <c r="C25" s="17">
        <v>0</v>
      </c>
      <c r="D25" s="18" t="s">
        <v>33</v>
      </c>
      <c r="E25" s="6" t="s">
        <v>22</v>
      </c>
      <c r="G25" s="2" t="s">
        <v>36</v>
      </c>
      <c r="L25" s="86" t="s">
        <v>6</v>
      </c>
      <c r="M25" s="86"/>
    </row>
    <row r="26" spans="1:17" s="1" customFormat="1" ht="10.199999999999999" x14ac:dyDescent="0.2">
      <c r="A26" s="24"/>
    </row>
    <row r="27" spans="1:17" s="1" customFormat="1" ht="36" customHeight="1" x14ac:dyDescent="0.2">
      <c r="A27" s="92" t="s">
        <v>37</v>
      </c>
      <c r="B27" s="92" t="s">
        <v>38</v>
      </c>
      <c r="C27" s="92" t="s">
        <v>39</v>
      </c>
      <c r="D27" s="92"/>
      <c r="E27" s="92"/>
      <c r="F27" s="92" t="s">
        <v>40</v>
      </c>
      <c r="G27" s="92" t="s">
        <v>41</v>
      </c>
      <c r="H27" s="92"/>
      <c r="I27" s="92"/>
      <c r="J27" s="92" t="s">
        <v>42</v>
      </c>
      <c r="K27" s="92"/>
      <c r="L27" s="92"/>
      <c r="M27" s="92" t="s">
        <v>43</v>
      </c>
      <c r="N27" s="92" t="s">
        <v>44</v>
      </c>
    </row>
    <row r="28" spans="1:17" s="1" customFormat="1" ht="36.75" customHeight="1" x14ac:dyDescent="0.2">
      <c r="A28" s="92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</row>
    <row r="29" spans="1:17" s="1" customFormat="1" ht="40.799999999999997" x14ac:dyDescent="0.2">
      <c r="A29" s="92"/>
      <c r="B29" s="92"/>
      <c r="C29" s="92"/>
      <c r="D29" s="92"/>
      <c r="E29" s="92"/>
      <c r="F29" s="92"/>
      <c r="G29" s="25" t="s">
        <v>45</v>
      </c>
      <c r="H29" s="25" t="s">
        <v>46</v>
      </c>
      <c r="I29" s="25" t="s">
        <v>47</v>
      </c>
      <c r="J29" s="25" t="s">
        <v>45</v>
      </c>
      <c r="K29" s="25" t="s">
        <v>46</v>
      </c>
      <c r="L29" s="25" t="s">
        <v>48</v>
      </c>
      <c r="M29" s="92"/>
      <c r="N29" s="92"/>
    </row>
    <row r="30" spans="1:17" s="1" customFormat="1" ht="10.199999999999999" x14ac:dyDescent="0.2">
      <c r="A30" s="26">
        <v>1</v>
      </c>
      <c r="B30" s="26">
        <v>2</v>
      </c>
      <c r="C30" s="95">
        <v>3</v>
      </c>
      <c r="D30" s="95"/>
      <c r="E30" s="95"/>
      <c r="F30" s="26">
        <v>4</v>
      </c>
      <c r="G30" s="26">
        <v>5</v>
      </c>
      <c r="H30" s="26">
        <v>6</v>
      </c>
      <c r="I30" s="26">
        <v>7</v>
      </c>
      <c r="J30" s="26">
        <v>8</v>
      </c>
      <c r="K30" s="26">
        <v>9</v>
      </c>
      <c r="L30" s="26">
        <v>10</v>
      </c>
      <c r="M30" s="26">
        <v>11</v>
      </c>
      <c r="N30" s="26">
        <v>12</v>
      </c>
    </row>
    <row r="31" spans="1:17" s="1" customFormat="1" ht="10.199999999999999" x14ac:dyDescent="0.2">
      <c r="A31" s="80" t="s">
        <v>49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2"/>
      <c r="P31" s="3" t="s">
        <v>49</v>
      </c>
    </row>
    <row r="32" spans="1:17" s="1" customFormat="1" ht="51" x14ac:dyDescent="0.2">
      <c r="A32" s="27" t="s">
        <v>50</v>
      </c>
      <c r="B32" s="28" t="s">
        <v>51</v>
      </c>
      <c r="C32" s="79" t="s">
        <v>52</v>
      </c>
      <c r="D32" s="79"/>
      <c r="E32" s="79"/>
      <c r="F32" s="29" t="s">
        <v>53</v>
      </c>
      <c r="G32" s="29" t="s">
        <v>6</v>
      </c>
      <c r="H32" s="29" t="s">
        <v>6</v>
      </c>
      <c r="I32" s="29" t="s">
        <v>54</v>
      </c>
      <c r="J32" s="30" t="s">
        <v>6</v>
      </c>
      <c r="K32" s="29" t="s">
        <v>6</v>
      </c>
      <c r="L32" s="30" t="s">
        <v>6</v>
      </c>
      <c r="M32" s="31" t="s">
        <v>6</v>
      </c>
      <c r="N32" s="32" t="s">
        <v>6</v>
      </c>
      <c r="Q32" s="3" t="s">
        <v>52</v>
      </c>
    </row>
    <row r="33" spans="1:32" ht="10.199999999999999" x14ac:dyDescent="0.2">
      <c r="A33" s="33"/>
      <c r="B33" s="34" t="s">
        <v>50</v>
      </c>
      <c r="C33" s="83" t="s">
        <v>55</v>
      </c>
      <c r="D33" s="83"/>
      <c r="E33" s="83"/>
      <c r="F33" s="35" t="s">
        <v>6</v>
      </c>
      <c r="G33" s="35" t="s">
        <v>6</v>
      </c>
      <c r="H33" s="35" t="s">
        <v>6</v>
      </c>
      <c r="I33" s="35" t="s">
        <v>6</v>
      </c>
      <c r="J33" s="36">
        <v>307.63</v>
      </c>
      <c r="K33" s="35" t="s">
        <v>6</v>
      </c>
      <c r="L33" s="36">
        <v>284.87</v>
      </c>
      <c r="M33" s="37">
        <v>12.63</v>
      </c>
      <c r="N33" s="38">
        <v>3598</v>
      </c>
      <c r="O33" s="1"/>
      <c r="P33" s="1"/>
      <c r="Q33" s="1"/>
      <c r="R33" s="3" t="s">
        <v>55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>
        <f>J33*I32</f>
        <v>284.86538000000002</v>
      </c>
      <c r="AE33" s="1">
        <f>L33*M33</f>
        <v>3597.9081000000001</v>
      </c>
    </row>
    <row r="34" spans="1:32" ht="10.199999999999999" x14ac:dyDescent="0.2">
      <c r="A34" s="33"/>
      <c r="B34" s="34" t="s">
        <v>6</v>
      </c>
      <c r="C34" s="79" t="s">
        <v>56</v>
      </c>
      <c r="D34" s="79"/>
      <c r="E34" s="79"/>
      <c r="F34" s="29" t="s">
        <v>57</v>
      </c>
      <c r="G34" s="29" t="s">
        <v>58</v>
      </c>
      <c r="H34" s="29" t="s">
        <v>6</v>
      </c>
      <c r="I34" s="29" t="s">
        <v>59</v>
      </c>
      <c r="J34" s="30" t="s">
        <v>6</v>
      </c>
      <c r="K34" s="29" t="s">
        <v>6</v>
      </c>
      <c r="L34" s="30" t="s">
        <v>6</v>
      </c>
      <c r="M34" s="31" t="s">
        <v>6</v>
      </c>
      <c r="N34" s="32" t="s">
        <v>6</v>
      </c>
      <c r="O34" s="1"/>
      <c r="P34" s="1"/>
      <c r="Q34" s="1"/>
      <c r="R34" s="1"/>
      <c r="S34" s="3" t="s">
        <v>56</v>
      </c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32" ht="10.199999999999999" x14ac:dyDescent="0.2">
      <c r="A35" s="33"/>
      <c r="B35" s="34" t="s">
        <v>6</v>
      </c>
      <c r="C35" s="76" t="s">
        <v>60</v>
      </c>
      <c r="D35" s="76"/>
      <c r="E35" s="76"/>
      <c r="F35" s="39" t="s">
        <v>6</v>
      </c>
      <c r="G35" s="39" t="s">
        <v>6</v>
      </c>
      <c r="H35" s="39" t="s">
        <v>6</v>
      </c>
      <c r="I35" s="39" t="s">
        <v>6</v>
      </c>
      <c r="J35" s="40">
        <v>307.63</v>
      </c>
      <c r="K35" s="39" t="s">
        <v>6</v>
      </c>
      <c r="L35" s="40">
        <v>284.87</v>
      </c>
      <c r="M35" s="41" t="s">
        <v>6</v>
      </c>
      <c r="N35" s="42" t="s">
        <v>6</v>
      </c>
      <c r="O35" s="1"/>
      <c r="P35" s="1"/>
      <c r="Q35" s="1"/>
      <c r="R35" s="1"/>
      <c r="S35" s="3" t="s">
        <v>60</v>
      </c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32" ht="10.199999999999999" x14ac:dyDescent="0.2">
      <c r="A36" s="33"/>
      <c r="B36" s="34" t="s">
        <v>6</v>
      </c>
      <c r="C36" s="76" t="s">
        <v>61</v>
      </c>
      <c r="D36" s="76"/>
      <c r="E36" s="76"/>
      <c r="F36" s="39" t="s">
        <v>6</v>
      </c>
      <c r="G36" s="39" t="s">
        <v>6</v>
      </c>
      <c r="H36" s="39" t="s">
        <v>6</v>
      </c>
      <c r="I36" s="39" t="s">
        <v>6</v>
      </c>
      <c r="J36" s="40" t="s">
        <v>6</v>
      </c>
      <c r="K36" s="39" t="s">
        <v>6</v>
      </c>
      <c r="L36" s="40">
        <v>284.87</v>
      </c>
      <c r="M36" s="41" t="s">
        <v>6</v>
      </c>
      <c r="N36" s="42">
        <v>3598</v>
      </c>
      <c r="O36" s="1"/>
      <c r="P36" s="1"/>
      <c r="Q36" s="1"/>
      <c r="R36" s="1"/>
      <c r="S36" s="3" t="s">
        <v>61</v>
      </c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32" ht="10.199999999999999" x14ac:dyDescent="0.2">
      <c r="A37" s="33"/>
      <c r="B37" s="34" t="s">
        <v>62</v>
      </c>
      <c r="C37" s="76" t="s">
        <v>63</v>
      </c>
      <c r="D37" s="76"/>
      <c r="E37" s="76"/>
      <c r="F37" s="39" t="s">
        <v>64</v>
      </c>
      <c r="G37" s="39" t="s">
        <v>65</v>
      </c>
      <c r="H37" s="39" t="s">
        <v>6</v>
      </c>
      <c r="I37" s="39" t="s">
        <v>65</v>
      </c>
      <c r="J37" s="40" t="s">
        <v>6</v>
      </c>
      <c r="K37" s="39" t="s">
        <v>6</v>
      </c>
      <c r="L37" s="40">
        <v>227.9</v>
      </c>
      <c r="M37" s="41" t="s">
        <v>6</v>
      </c>
      <c r="N37" s="42">
        <v>2878</v>
      </c>
      <c r="O37" s="1"/>
      <c r="P37" s="1"/>
      <c r="Q37" s="1"/>
      <c r="R37" s="1"/>
      <c r="S37" s="3" t="s">
        <v>63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>
        <f>L36*I37%</f>
        <v>227.89600000000002</v>
      </c>
      <c r="AE37" s="1">
        <f>AD37*12.63</f>
        <v>2878.3264800000002</v>
      </c>
    </row>
    <row r="38" spans="1:32" ht="20.399999999999999" x14ac:dyDescent="0.2">
      <c r="A38" s="33"/>
      <c r="B38" s="34" t="s">
        <v>66</v>
      </c>
      <c r="C38" s="76" t="s">
        <v>67</v>
      </c>
      <c r="D38" s="76"/>
      <c r="E38" s="76"/>
      <c r="F38" s="39" t="s">
        <v>64</v>
      </c>
      <c r="G38" s="39" t="s">
        <v>68</v>
      </c>
      <c r="H38" s="39" t="s">
        <v>6</v>
      </c>
      <c r="I38" s="39" t="s">
        <v>68</v>
      </c>
      <c r="J38" s="40" t="s">
        <v>6</v>
      </c>
      <c r="K38" s="39" t="s">
        <v>6</v>
      </c>
      <c r="L38" s="40">
        <v>142.44</v>
      </c>
      <c r="M38" s="41" t="s">
        <v>6</v>
      </c>
      <c r="N38" s="42">
        <v>1799</v>
      </c>
      <c r="O38" s="1"/>
      <c r="P38" s="1"/>
      <c r="Q38" s="1"/>
      <c r="R38" s="1"/>
      <c r="S38" s="3" t="s">
        <v>67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>
        <f>L36*I38%</f>
        <v>142.435</v>
      </c>
      <c r="AE38" s="2">
        <f>AD38*12.63</f>
        <v>1798.9540500000001</v>
      </c>
    </row>
    <row r="39" spans="1:32" ht="10.199999999999999" x14ac:dyDescent="0.2">
      <c r="A39" s="43"/>
      <c r="B39" s="44"/>
      <c r="C39" s="77" t="s">
        <v>69</v>
      </c>
      <c r="D39" s="77"/>
      <c r="E39" s="77"/>
      <c r="F39" s="45" t="s">
        <v>6</v>
      </c>
      <c r="G39" s="45" t="s">
        <v>6</v>
      </c>
      <c r="H39" s="45" t="s">
        <v>6</v>
      </c>
      <c r="I39" s="45" t="s">
        <v>6</v>
      </c>
      <c r="J39" s="46" t="s">
        <v>6</v>
      </c>
      <c r="K39" s="45" t="s">
        <v>6</v>
      </c>
      <c r="L39" s="46">
        <v>655.21</v>
      </c>
      <c r="M39" s="41" t="s">
        <v>6</v>
      </c>
      <c r="N39" s="47">
        <v>8275</v>
      </c>
      <c r="O39" s="1"/>
      <c r="P39" s="1"/>
      <c r="Q39" s="1"/>
      <c r="R39" s="1"/>
      <c r="S39" s="1"/>
      <c r="T39" s="3" t="s">
        <v>69</v>
      </c>
      <c r="U39" s="1"/>
      <c r="V39" s="1"/>
      <c r="W39" s="1"/>
      <c r="X39" s="1"/>
      <c r="Y39" s="1"/>
      <c r="Z39" s="1"/>
      <c r="AA39" s="1"/>
      <c r="AB39" s="1"/>
      <c r="AC39" s="1"/>
    </row>
    <row r="40" spans="1:32" ht="51" x14ac:dyDescent="0.2">
      <c r="A40" s="27" t="s">
        <v>70</v>
      </c>
      <c r="B40" s="28" t="s">
        <v>71</v>
      </c>
      <c r="C40" s="79" t="s">
        <v>72</v>
      </c>
      <c r="D40" s="79"/>
      <c r="E40" s="79"/>
      <c r="F40" s="29" t="s">
        <v>73</v>
      </c>
      <c r="G40" s="29" t="s">
        <v>6</v>
      </c>
      <c r="H40" s="29" t="s">
        <v>6</v>
      </c>
      <c r="I40" s="29" t="s">
        <v>54</v>
      </c>
      <c r="J40" s="30" t="s">
        <v>6</v>
      </c>
      <c r="K40" s="29" t="s">
        <v>6</v>
      </c>
      <c r="L40" s="30" t="s">
        <v>6</v>
      </c>
      <c r="M40" s="31" t="s">
        <v>6</v>
      </c>
      <c r="N40" s="32" t="s">
        <v>6</v>
      </c>
      <c r="O40" s="1"/>
      <c r="P40" s="1"/>
      <c r="Q40" s="3" t="s">
        <v>72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32" ht="20.399999999999999" x14ac:dyDescent="0.2">
      <c r="A41" s="48"/>
      <c r="B41" s="34" t="s">
        <v>74</v>
      </c>
      <c r="C41" s="76" t="s">
        <v>75</v>
      </c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85"/>
      <c r="O41" s="1"/>
      <c r="P41" s="1"/>
      <c r="Q41" s="1"/>
      <c r="R41" s="1"/>
      <c r="S41" s="1"/>
      <c r="T41" s="1"/>
      <c r="U41" s="3" t="s">
        <v>75</v>
      </c>
      <c r="V41" s="1"/>
      <c r="W41" s="1"/>
      <c r="X41" s="1"/>
      <c r="Y41" s="1"/>
      <c r="Z41" s="1"/>
      <c r="AA41" s="1"/>
      <c r="AB41" s="1"/>
      <c r="AC41" s="1"/>
    </row>
    <row r="42" spans="1:32" ht="20.399999999999999" x14ac:dyDescent="0.2">
      <c r="A42" s="48"/>
      <c r="B42" s="34" t="s">
        <v>76</v>
      </c>
      <c r="C42" s="76" t="s">
        <v>77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85"/>
      <c r="O42" s="1"/>
      <c r="P42" s="1"/>
      <c r="Q42" s="1"/>
      <c r="R42" s="1"/>
      <c r="S42" s="1"/>
      <c r="T42" s="1"/>
      <c r="U42" s="3" t="s">
        <v>77</v>
      </c>
      <c r="V42" s="1"/>
      <c r="W42" s="1"/>
      <c r="X42" s="1"/>
      <c r="Y42" s="1"/>
      <c r="Z42" s="1"/>
      <c r="AA42" s="1"/>
      <c r="AB42" s="1"/>
      <c r="AC42" s="1"/>
    </row>
    <row r="43" spans="1:32" ht="10.199999999999999" x14ac:dyDescent="0.2">
      <c r="A43" s="33"/>
      <c r="B43" s="34" t="s">
        <v>50</v>
      </c>
      <c r="C43" s="83" t="s">
        <v>55</v>
      </c>
      <c r="D43" s="83"/>
      <c r="E43" s="83"/>
      <c r="F43" s="35" t="s">
        <v>6</v>
      </c>
      <c r="G43" s="35" t="s">
        <v>6</v>
      </c>
      <c r="H43" s="35" t="s">
        <v>6</v>
      </c>
      <c r="I43" s="35" t="s">
        <v>6</v>
      </c>
      <c r="J43" s="36">
        <v>434.9</v>
      </c>
      <c r="K43" s="35" t="s">
        <v>78</v>
      </c>
      <c r="L43" s="36">
        <v>555.75</v>
      </c>
      <c r="M43" s="37">
        <v>12.63</v>
      </c>
      <c r="N43" s="38">
        <v>7019</v>
      </c>
      <c r="O43" s="1"/>
      <c r="P43" s="1"/>
      <c r="Q43" s="1"/>
      <c r="R43" s="3" t="s">
        <v>55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>
        <f>1.15*1.2</f>
        <v>1.38</v>
      </c>
      <c r="AE43" s="1">
        <f>J43*I40*K43</f>
        <v>555.75001199999997</v>
      </c>
      <c r="AF43" s="1">
        <f>AE43*M43</f>
        <v>7019.1226515600001</v>
      </c>
    </row>
    <row r="44" spans="1:32" ht="10.199999999999999" x14ac:dyDescent="0.2">
      <c r="A44" s="33"/>
      <c r="B44" s="34" t="s">
        <v>70</v>
      </c>
      <c r="C44" s="84" t="s">
        <v>79</v>
      </c>
      <c r="D44" s="84"/>
      <c r="E44" s="84"/>
      <c r="F44" s="49" t="s">
        <v>6</v>
      </c>
      <c r="G44" s="49" t="s">
        <v>6</v>
      </c>
      <c r="H44" s="49" t="s">
        <v>6</v>
      </c>
      <c r="I44" s="49" t="s">
        <v>6</v>
      </c>
      <c r="J44" s="50">
        <v>13.75</v>
      </c>
      <c r="K44" s="49" t="s">
        <v>80</v>
      </c>
      <c r="L44" s="50">
        <v>19.100000000000001</v>
      </c>
      <c r="M44" s="51">
        <v>7.33</v>
      </c>
      <c r="N44" s="52">
        <v>140</v>
      </c>
      <c r="O44" s="1"/>
      <c r="P44" s="1"/>
      <c r="Q44" s="1"/>
      <c r="R44" s="3" t="s">
        <v>79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>
        <f>1.25*1.2</f>
        <v>1.5</v>
      </c>
      <c r="AE44" s="1">
        <f>J44*I40*K44</f>
        <v>19.098749999999999</v>
      </c>
      <c r="AF44" s="2">
        <f t="shared" ref="AF44:AF46" si="0">AE44*M44</f>
        <v>139.99383749999998</v>
      </c>
    </row>
    <row r="45" spans="1:32" ht="10.199999999999999" x14ac:dyDescent="0.2">
      <c r="A45" s="33"/>
      <c r="B45" s="34" t="s">
        <v>81</v>
      </c>
      <c r="C45" s="84" t="s">
        <v>82</v>
      </c>
      <c r="D45" s="84"/>
      <c r="E45" s="84"/>
      <c r="F45" s="49" t="s">
        <v>6</v>
      </c>
      <c r="G45" s="49" t="s">
        <v>6</v>
      </c>
      <c r="H45" s="49" t="s">
        <v>6</v>
      </c>
      <c r="I45" s="49" t="s">
        <v>6</v>
      </c>
      <c r="J45" s="50">
        <v>4.6500000000000004</v>
      </c>
      <c r="K45" s="49" t="s">
        <v>80</v>
      </c>
      <c r="L45" s="50">
        <v>6.46</v>
      </c>
      <c r="M45" s="51">
        <v>12.63</v>
      </c>
      <c r="N45" s="52">
        <v>82</v>
      </c>
      <c r="O45" s="1"/>
      <c r="P45" s="1"/>
      <c r="Q45" s="1"/>
      <c r="R45" s="3" t="s">
        <v>82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">
        <f>1.25*1.2</f>
        <v>1.5</v>
      </c>
      <c r="AE45" s="1">
        <f>J45*I40*K45</f>
        <v>6.45885</v>
      </c>
      <c r="AF45" s="2">
        <f t="shared" si="0"/>
        <v>81.575275500000004</v>
      </c>
    </row>
    <row r="46" spans="1:32" ht="10.199999999999999" x14ac:dyDescent="0.2">
      <c r="A46" s="33"/>
      <c r="B46" s="34" t="s">
        <v>83</v>
      </c>
      <c r="C46" s="84" t="s">
        <v>84</v>
      </c>
      <c r="D46" s="84"/>
      <c r="E46" s="84"/>
      <c r="F46" s="49" t="s">
        <v>6</v>
      </c>
      <c r="G46" s="49" t="s">
        <v>6</v>
      </c>
      <c r="H46" s="49" t="s">
        <v>6</v>
      </c>
      <c r="I46" s="49" t="s">
        <v>6</v>
      </c>
      <c r="J46" s="50">
        <v>1078.17</v>
      </c>
      <c r="K46" s="49" t="s">
        <v>6</v>
      </c>
      <c r="L46" s="50">
        <v>998.39</v>
      </c>
      <c r="M46" s="51">
        <v>10.220000000000001</v>
      </c>
      <c r="N46" s="52">
        <v>10204</v>
      </c>
      <c r="O46" s="1"/>
      <c r="P46" s="1"/>
      <c r="Q46" s="1"/>
      <c r="R46" s="3" t="s">
        <v>84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E46" s="1">
        <f>J46*I40</f>
        <v>998.38542000000007</v>
      </c>
      <c r="AF46" s="2">
        <f t="shared" si="0"/>
        <v>10203.498992400002</v>
      </c>
    </row>
    <row r="47" spans="1:32" ht="10.199999999999999" x14ac:dyDescent="0.2">
      <c r="A47" s="33"/>
      <c r="B47" s="34" t="s">
        <v>6</v>
      </c>
      <c r="C47" s="79" t="s">
        <v>56</v>
      </c>
      <c r="D47" s="79"/>
      <c r="E47" s="79"/>
      <c r="F47" s="29" t="s">
        <v>57</v>
      </c>
      <c r="G47" s="29" t="s">
        <v>85</v>
      </c>
      <c r="H47" s="29" t="s">
        <v>78</v>
      </c>
      <c r="I47" s="29" t="s">
        <v>86</v>
      </c>
      <c r="J47" s="30" t="s">
        <v>6</v>
      </c>
      <c r="K47" s="29" t="s">
        <v>6</v>
      </c>
      <c r="L47" s="30" t="s">
        <v>6</v>
      </c>
      <c r="M47" s="31" t="s">
        <v>6</v>
      </c>
      <c r="N47" s="32" t="s">
        <v>6</v>
      </c>
      <c r="O47" s="1"/>
      <c r="P47" s="1"/>
      <c r="Q47" s="1"/>
      <c r="R47" s="1"/>
      <c r="S47" s="3" t="s">
        <v>56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>
        <f>G47*H47*I40</f>
        <v>31.921442400000004</v>
      </c>
    </row>
    <row r="48" spans="1:32" ht="10.199999999999999" x14ac:dyDescent="0.2">
      <c r="A48" s="33"/>
      <c r="B48" s="34" t="s">
        <v>6</v>
      </c>
      <c r="C48" s="76" t="s">
        <v>87</v>
      </c>
      <c r="D48" s="76"/>
      <c r="E48" s="76"/>
      <c r="F48" s="39" t="s">
        <v>57</v>
      </c>
      <c r="G48" s="39" t="s">
        <v>88</v>
      </c>
      <c r="H48" s="39" t="s">
        <v>80</v>
      </c>
      <c r="I48" s="39" t="s">
        <v>89</v>
      </c>
      <c r="J48" s="40" t="s">
        <v>6</v>
      </c>
      <c r="K48" s="39" t="s">
        <v>6</v>
      </c>
      <c r="L48" s="40" t="s">
        <v>6</v>
      </c>
      <c r="M48" s="41" t="s">
        <v>6</v>
      </c>
      <c r="N48" s="42" t="s">
        <v>6</v>
      </c>
      <c r="O48" s="1"/>
      <c r="P48" s="1"/>
      <c r="Q48" s="1"/>
      <c r="R48" s="1"/>
      <c r="S48" s="3" t="s">
        <v>87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">
        <f>G48*H48*I40</f>
        <v>0.29169</v>
      </c>
    </row>
    <row r="49" spans="1:31" ht="10.199999999999999" x14ac:dyDescent="0.2">
      <c r="A49" s="33"/>
      <c r="B49" s="34" t="s">
        <v>6</v>
      </c>
      <c r="C49" s="76" t="s">
        <v>60</v>
      </c>
      <c r="D49" s="76"/>
      <c r="E49" s="76"/>
      <c r="F49" s="39" t="s">
        <v>6</v>
      </c>
      <c r="G49" s="39" t="s">
        <v>6</v>
      </c>
      <c r="H49" s="39" t="s">
        <v>6</v>
      </c>
      <c r="I49" s="39" t="s">
        <v>6</v>
      </c>
      <c r="J49" s="40">
        <v>1526.82</v>
      </c>
      <c r="K49" s="39" t="s">
        <v>6</v>
      </c>
      <c r="L49" s="40">
        <v>1573.24</v>
      </c>
      <c r="M49" s="41" t="s">
        <v>6</v>
      </c>
      <c r="N49" s="42" t="s">
        <v>6</v>
      </c>
      <c r="O49" s="1"/>
      <c r="P49" s="1"/>
      <c r="Q49" s="1"/>
      <c r="R49" s="1"/>
      <c r="S49" s="3" t="s">
        <v>60</v>
      </c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31" ht="10.199999999999999" x14ac:dyDescent="0.2">
      <c r="A50" s="33"/>
      <c r="B50" s="34" t="s">
        <v>6</v>
      </c>
      <c r="C50" s="76" t="s">
        <v>61</v>
      </c>
      <c r="D50" s="76"/>
      <c r="E50" s="76"/>
      <c r="F50" s="39" t="s">
        <v>6</v>
      </c>
      <c r="G50" s="39" t="s">
        <v>6</v>
      </c>
      <c r="H50" s="39" t="s">
        <v>6</v>
      </c>
      <c r="I50" s="39" t="s">
        <v>6</v>
      </c>
      <c r="J50" s="40" t="s">
        <v>6</v>
      </c>
      <c r="K50" s="39" t="s">
        <v>6</v>
      </c>
      <c r="L50" s="40">
        <v>562.21</v>
      </c>
      <c r="M50" s="41" t="s">
        <v>6</v>
      </c>
      <c r="N50" s="42">
        <v>7101</v>
      </c>
      <c r="O50" s="1"/>
      <c r="P50" s="1"/>
      <c r="Q50" s="1"/>
      <c r="R50" s="1"/>
      <c r="S50" s="3" t="s">
        <v>61</v>
      </c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31" ht="10.199999999999999" x14ac:dyDescent="0.2">
      <c r="A51" s="33"/>
      <c r="B51" s="34" t="s">
        <v>90</v>
      </c>
      <c r="C51" s="76" t="s">
        <v>91</v>
      </c>
      <c r="D51" s="76"/>
      <c r="E51" s="76"/>
      <c r="F51" s="39" t="s">
        <v>64</v>
      </c>
      <c r="G51" s="39" t="s">
        <v>92</v>
      </c>
      <c r="H51" s="39" t="s">
        <v>93</v>
      </c>
      <c r="I51" s="39" t="s">
        <v>94</v>
      </c>
      <c r="J51" s="40" t="s">
        <v>6</v>
      </c>
      <c r="K51" s="39" t="s">
        <v>6</v>
      </c>
      <c r="L51" s="40">
        <v>531.29</v>
      </c>
      <c r="M51" s="41" t="s">
        <v>6</v>
      </c>
      <c r="N51" s="42">
        <v>6710</v>
      </c>
      <c r="O51" s="1"/>
      <c r="P51" s="1"/>
      <c r="Q51" s="1"/>
      <c r="R51" s="1"/>
      <c r="S51" s="3" t="s">
        <v>91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>
        <f>L50*I51%</f>
        <v>531.28845000000001</v>
      </c>
      <c r="AE51" s="1">
        <f>AD51*12.63</f>
        <v>6710.1731235000007</v>
      </c>
    </row>
    <row r="52" spans="1:31" ht="20.399999999999999" x14ac:dyDescent="0.2">
      <c r="A52" s="33"/>
      <c r="B52" s="34" t="s">
        <v>95</v>
      </c>
      <c r="C52" s="76" t="s">
        <v>96</v>
      </c>
      <c r="D52" s="76"/>
      <c r="E52" s="76"/>
      <c r="F52" s="39" t="s">
        <v>64</v>
      </c>
      <c r="G52" s="39" t="s">
        <v>97</v>
      </c>
      <c r="H52" s="39" t="s">
        <v>98</v>
      </c>
      <c r="I52" s="39" t="s">
        <v>99</v>
      </c>
      <c r="J52" s="40" t="s">
        <v>6</v>
      </c>
      <c r="K52" s="39" t="s">
        <v>6</v>
      </c>
      <c r="L52" s="40">
        <v>262.83</v>
      </c>
      <c r="M52" s="41" t="s">
        <v>6</v>
      </c>
      <c r="N52" s="42">
        <v>3320</v>
      </c>
      <c r="O52" s="1"/>
      <c r="P52" s="1"/>
      <c r="Q52" s="1"/>
      <c r="R52" s="1"/>
      <c r="S52" s="3" t="s">
        <v>96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>
        <f>L50*I52%</f>
        <v>262.83317500000004</v>
      </c>
      <c r="AE52" s="2">
        <f>L52*M45</f>
        <v>3319.5428999999999</v>
      </c>
    </row>
    <row r="53" spans="1:31" ht="10.199999999999999" x14ac:dyDescent="0.2">
      <c r="A53" s="43"/>
      <c r="B53" s="44"/>
      <c r="C53" s="77" t="s">
        <v>69</v>
      </c>
      <c r="D53" s="77"/>
      <c r="E53" s="77"/>
      <c r="F53" s="45" t="s">
        <v>6</v>
      </c>
      <c r="G53" s="45" t="s">
        <v>6</v>
      </c>
      <c r="H53" s="45" t="s">
        <v>6</v>
      </c>
      <c r="I53" s="45" t="s">
        <v>6</v>
      </c>
      <c r="J53" s="46" t="s">
        <v>6</v>
      </c>
      <c r="K53" s="45" t="s">
        <v>6</v>
      </c>
      <c r="L53" s="46">
        <v>2367.36</v>
      </c>
      <c r="M53" s="41" t="s">
        <v>6</v>
      </c>
      <c r="N53" s="47">
        <v>27393</v>
      </c>
      <c r="O53" s="1"/>
      <c r="P53" s="1"/>
      <c r="Q53" s="1"/>
      <c r="R53" s="1"/>
      <c r="S53" s="1"/>
      <c r="T53" s="3" t="s">
        <v>69</v>
      </c>
      <c r="U53" s="1"/>
      <c r="V53" s="1"/>
      <c r="W53" s="1"/>
      <c r="X53" s="1"/>
      <c r="Y53" s="1"/>
      <c r="Z53" s="1"/>
      <c r="AA53" s="1"/>
      <c r="AB53" s="1"/>
      <c r="AC53" s="1"/>
    </row>
    <row r="54" spans="1:31" ht="10.199999999999999" x14ac:dyDescent="0.2">
      <c r="A54" s="27" t="s">
        <v>81</v>
      </c>
      <c r="B54" s="28" t="s">
        <v>100</v>
      </c>
      <c r="C54" s="79" t="s">
        <v>101</v>
      </c>
      <c r="D54" s="79"/>
      <c r="E54" s="79"/>
      <c r="F54" s="29" t="s">
        <v>102</v>
      </c>
      <c r="G54" s="29" t="s">
        <v>6</v>
      </c>
      <c r="H54" s="29" t="s">
        <v>6</v>
      </c>
      <c r="I54" s="29" t="s">
        <v>103</v>
      </c>
      <c r="J54" s="30">
        <v>8391.25</v>
      </c>
      <c r="K54" s="29" t="s">
        <v>6</v>
      </c>
      <c r="L54" s="30">
        <v>-10.1</v>
      </c>
      <c r="M54" s="31">
        <v>8.67</v>
      </c>
      <c r="N54" s="32">
        <v>-88</v>
      </c>
      <c r="O54" s="1"/>
      <c r="P54" s="1"/>
      <c r="Q54" s="3" t="s">
        <v>101</v>
      </c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31" ht="20.399999999999999" x14ac:dyDescent="0.2">
      <c r="A55" s="27" t="s">
        <v>83</v>
      </c>
      <c r="B55" s="28" t="s">
        <v>104</v>
      </c>
      <c r="C55" s="79" t="s">
        <v>105</v>
      </c>
      <c r="D55" s="79"/>
      <c r="E55" s="79"/>
      <c r="F55" s="29" t="s">
        <v>102</v>
      </c>
      <c r="G55" s="29" t="s">
        <v>6</v>
      </c>
      <c r="H55" s="29" t="s">
        <v>6</v>
      </c>
      <c r="I55" s="29" t="s">
        <v>106</v>
      </c>
      <c r="J55" s="30">
        <v>2964.62</v>
      </c>
      <c r="K55" s="29" t="s">
        <v>6</v>
      </c>
      <c r="L55" s="30">
        <v>-988.29</v>
      </c>
      <c r="M55" s="31">
        <v>10.23</v>
      </c>
      <c r="N55" s="32">
        <v>-10110</v>
      </c>
      <c r="O55" s="1"/>
      <c r="P55" s="1"/>
      <c r="Q55" s="3" t="s">
        <v>105</v>
      </c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31" ht="30.6" x14ac:dyDescent="0.2">
      <c r="A56" s="27" t="s">
        <v>107</v>
      </c>
      <c r="B56" s="28" t="s">
        <v>108</v>
      </c>
      <c r="C56" s="79" t="s">
        <v>109</v>
      </c>
      <c r="D56" s="79"/>
      <c r="E56" s="79"/>
      <c r="F56" s="29" t="s">
        <v>110</v>
      </c>
      <c r="G56" s="29" t="s">
        <v>6</v>
      </c>
      <c r="H56" s="29" t="s">
        <v>6</v>
      </c>
      <c r="I56" s="29" t="s">
        <v>111</v>
      </c>
      <c r="J56" s="30">
        <v>25.75</v>
      </c>
      <c r="K56" s="29" t="s">
        <v>6</v>
      </c>
      <c r="L56" s="30">
        <v>179.58</v>
      </c>
      <c r="M56" s="31">
        <v>11.07</v>
      </c>
      <c r="N56" s="32">
        <v>1988</v>
      </c>
      <c r="O56" s="1"/>
      <c r="P56" s="1"/>
      <c r="Q56" s="3" t="s">
        <v>109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>
        <f>N56/M56</f>
        <v>179.58446251129178</v>
      </c>
    </row>
    <row r="57" spans="1:31" ht="51" x14ac:dyDescent="0.2">
      <c r="A57" s="27" t="s">
        <v>112</v>
      </c>
      <c r="B57" s="28" t="s">
        <v>113</v>
      </c>
      <c r="C57" s="79" t="s">
        <v>114</v>
      </c>
      <c r="D57" s="79"/>
      <c r="E57" s="79"/>
      <c r="F57" s="29" t="s">
        <v>73</v>
      </c>
      <c r="G57" s="29" t="s">
        <v>6</v>
      </c>
      <c r="H57" s="29" t="s">
        <v>6</v>
      </c>
      <c r="I57" s="29" t="s">
        <v>54</v>
      </c>
      <c r="J57" s="30" t="s">
        <v>6</v>
      </c>
      <c r="K57" s="29" t="s">
        <v>6</v>
      </c>
      <c r="L57" s="30" t="s">
        <v>6</v>
      </c>
      <c r="M57" s="31" t="s">
        <v>6</v>
      </c>
      <c r="N57" s="32" t="s">
        <v>6</v>
      </c>
      <c r="O57" s="1"/>
      <c r="P57" s="1"/>
      <c r="Q57" s="3" t="s">
        <v>114</v>
      </c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31" ht="20.399999999999999" x14ac:dyDescent="0.2">
      <c r="A58" s="48"/>
      <c r="B58" s="34" t="s">
        <v>74</v>
      </c>
      <c r="C58" s="76" t="s">
        <v>75</v>
      </c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85"/>
      <c r="O58" s="1"/>
      <c r="P58" s="1"/>
      <c r="Q58" s="1"/>
      <c r="R58" s="1"/>
      <c r="S58" s="1"/>
      <c r="T58" s="1"/>
      <c r="U58" s="3" t="s">
        <v>75</v>
      </c>
      <c r="V58" s="1"/>
      <c r="W58" s="1"/>
      <c r="X58" s="1"/>
      <c r="Y58" s="1"/>
      <c r="Z58" s="1"/>
      <c r="AA58" s="1"/>
      <c r="AB58" s="1"/>
      <c r="AC58" s="1"/>
    </row>
    <row r="59" spans="1:31" ht="20.399999999999999" x14ac:dyDescent="0.2">
      <c r="A59" s="48"/>
      <c r="B59" s="34" t="s">
        <v>76</v>
      </c>
      <c r="C59" s="76" t="s">
        <v>77</v>
      </c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85"/>
      <c r="O59" s="1"/>
      <c r="P59" s="1"/>
      <c r="Q59" s="1"/>
      <c r="R59" s="1"/>
      <c r="S59" s="1"/>
      <c r="T59" s="1"/>
      <c r="U59" s="3" t="s">
        <v>77</v>
      </c>
      <c r="V59" s="1"/>
      <c r="W59" s="1"/>
      <c r="X59" s="1"/>
      <c r="Y59" s="1"/>
      <c r="Z59" s="1"/>
      <c r="AA59" s="1"/>
      <c r="AB59" s="1"/>
      <c r="AC59" s="1"/>
    </row>
    <row r="60" spans="1:31" ht="10.199999999999999" x14ac:dyDescent="0.2">
      <c r="A60" s="33"/>
      <c r="B60" s="34" t="s">
        <v>50</v>
      </c>
      <c r="C60" s="83" t="s">
        <v>55</v>
      </c>
      <c r="D60" s="83"/>
      <c r="E60" s="83"/>
      <c r="F60" s="35" t="s">
        <v>6</v>
      </c>
      <c r="G60" s="35" t="s">
        <v>6</v>
      </c>
      <c r="H60" s="35" t="s">
        <v>6</v>
      </c>
      <c r="I60" s="35" t="s">
        <v>6</v>
      </c>
      <c r="J60" s="36">
        <v>903.4</v>
      </c>
      <c r="K60" s="35" t="s">
        <v>78</v>
      </c>
      <c r="L60" s="36">
        <v>1154.44</v>
      </c>
      <c r="M60" s="37">
        <v>12.63</v>
      </c>
      <c r="N60" s="38">
        <v>14581</v>
      </c>
      <c r="O60" s="1"/>
      <c r="P60" s="1"/>
      <c r="Q60" s="1"/>
      <c r="R60" s="3" t="s">
        <v>55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31" ht="10.199999999999999" x14ac:dyDescent="0.2">
      <c r="A61" s="33"/>
      <c r="B61" s="34" t="s">
        <v>70</v>
      </c>
      <c r="C61" s="84" t="s">
        <v>79</v>
      </c>
      <c r="D61" s="84"/>
      <c r="E61" s="84"/>
      <c r="F61" s="49" t="s">
        <v>6</v>
      </c>
      <c r="G61" s="49" t="s">
        <v>6</v>
      </c>
      <c r="H61" s="49" t="s">
        <v>6</v>
      </c>
      <c r="I61" s="49" t="s">
        <v>6</v>
      </c>
      <c r="J61" s="50">
        <v>46.61</v>
      </c>
      <c r="K61" s="49" t="s">
        <v>80</v>
      </c>
      <c r="L61" s="50">
        <v>64.739999999999995</v>
      </c>
      <c r="M61" s="51">
        <v>10.68</v>
      </c>
      <c r="N61" s="52">
        <v>691</v>
      </c>
      <c r="O61" s="1"/>
      <c r="P61" s="1"/>
      <c r="Q61" s="1"/>
      <c r="R61" s="3" t="s">
        <v>79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31" ht="10.199999999999999" x14ac:dyDescent="0.2">
      <c r="A62" s="33"/>
      <c r="B62" s="34" t="s">
        <v>81</v>
      </c>
      <c r="C62" s="84" t="s">
        <v>82</v>
      </c>
      <c r="D62" s="84"/>
      <c r="E62" s="84"/>
      <c r="F62" s="49" t="s">
        <v>6</v>
      </c>
      <c r="G62" s="49" t="s">
        <v>6</v>
      </c>
      <c r="H62" s="49" t="s">
        <v>6</v>
      </c>
      <c r="I62" s="49" t="s">
        <v>6</v>
      </c>
      <c r="J62" s="50">
        <v>35.159999999999997</v>
      </c>
      <c r="K62" s="49" t="s">
        <v>80</v>
      </c>
      <c r="L62" s="50">
        <v>48.84</v>
      </c>
      <c r="M62" s="51">
        <v>12.63</v>
      </c>
      <c r="N62" s="52">
        <v>617</v>
      </c>
      <c r="O62" s="1"/>
      <c r="P62" s="1"/>
      <c r="Q62" s="1"/>
      <c r="R62" s="3" t="s">
        <v>82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31" ht="10.199999999999999" x14ac:dyDescent="0.2">
      <c r="A63" s="33"/>
      <c r="B63" s="34" t="s">
        <v>83</v>
      </c>
      <c r="C63" s="84" t="s">
        <v>84</v>
      </c>
      <c r="D63" s="84"/>
      <c r="E63" s="84"/>
      <c r="F63" s="49" t="s">
        <v>6</v>
      </c>
      <c r="G63" s="49" t="s">
        <v>6</v>
      </c>
      <c r="H63" s="49" t="s">
        <v>6</v>
      </c>
      <c r="I63" s="49" t="s">
        <v>6</v>
      </c>
      <c r="J63" s="50">
        <v>2737.67</v>
      </c>
      <c r="K63" s="49" t="s">
        <v>6</v>
      </c>
      <c r="L63" s="50">
        <v>2535.08</v>
      </c>
      <c r="M63" s="51">
        <v>4.5999999999999996</v>
      </c>
      <c r="N63" s="52">
        <v>11661</v>
      </c>
      <c r="O63" s="1"/>
      <c r="P63" s="1"/>
      <c r="Q63" s="1"/>
      <c r="R63" s="3" t="s">
        <v>84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31" ht="10.199999999999999" x14ac:dyDescent="0.2">
      <c r="A64" s="33"/>
      <c r="B64" s="34" t="s">
        <v>6</v>
      </c>
      <c r="C64" s="79" t="s">
        <v>56</v>
      </c>
      <c r="D64" s="79"/>
      <c r="E64" s="79"/>
      <c r="F64" s="29" t="s">
        <v>57</v>
      </c>
      <c r="G64" s="29" t="s">
        <v>115</v>
      </c>
      <c r="H64" s="29" t="s">
        <v>78</v>
      </c>
      <c r="I64" s="29" t="s">
        <v>116</v>
      </c>
      <c r="J64" s="30" t="s">
        <v>6</v>
      </c>
      <c r="K64" s="29" t="s">
        <v>6</v>
      </c>
      <c r="L64" s="30" t="s">
        <v>6</v>
      </c>
      <c r="M64" s="31" t="s">
        <v>6</v>
      </c>
      <c r="N64" s="32" t="s">
        <v>6</v>
      </c>
      <c r="O64" s="1"/>
      <c r="P64" s="1"/>
      <c r="Q64" s="1"/>
      <c r="R64" s="1"/>
      <c r="S64" s="3" t="s">
        <v>56</v>
      </c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31" ht="10.199999999999999" x14ac:dyDescent="0.2">
      <c r="A65" s="33"/>
      <c r="B65" s="34" t="s">
        <v>6</v>
      </c>
      <c r="C65" s="76" t="s">
        <v>87</v>
      </c>
      <c r="D65" s="76"/>
      <c r="E65" s="76"/>
      <c r="F65" s="39" t="s">
        <v>57</v>
      </c>
      <c r="G65" s="39" t="s">
        <v>117</v>
      </c>
      <c r="H65" s="39" t="s">
        <v>80</v>
      </c>
      <c r="I65" s="39" t="s">
        <v>118</v>
      </c>
      <c r="J65" s="40" t="s">
        <v>6</v>
      </c>
      <c r="K65" s="39" t="s">
        <v>6</v>
      </c>
      <c r="L65" s="40" t="s">
        <v>6</v>
      </c>
      <c r="M65" s="41" t="s">
        <v>6</v>
      </c>
      <c r="N65" s="42" t="s">
        <v>6</v>
      </c>
      <c r="O65" s="1"/>
      <c r="P65" s="1"/>
      <c r="Q65" s="1"/>
      <c r="R65" s="1"/>
      <c r="S65" s="3" t="s">
        <v>87</v>
      </c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31" ht="10.199999999999999" x14ac:dyDescent="0.2">
      <c r="A66" s="33"/>
      <c r="B66" s="34" t="s">
        <v>6</v>
      </c>
      <c r="C66" s="76" t="s">
        <v>60</v>
      </c>
      <c r="D66" s="76"/>
      <c r="E66" s="76"/>
      <c r="F66" s="39" t="s">
        <v>6</v>
      </c>
      <c r="G66" s="39" t="s">
        <v>6</v>
      </c>
      <c r="H66" s="39" t="s">
        <v>6</v>
      </c>
      <c r="I66" s="39" t="s">
        <v>6</v>
      </c>
      <c r="J66" s="40">
        <v>3687.68</v>
      </c>
      <c r="K66" s="39" t="s">
        <v>6</v>
      </c>
      <c r="L66" s="40">
        <v>3754.26</v>
      </c>
      <c r="M66" s="41" t="s">
        <v>6</v>
      </c>
      <c r="N66" s="42" t="s">
        <v>6</v>
      </c>
      <c r="O66" s="1"/>
      <c r="P66" s="1"/>
      <c r="Q66" s="1"/>
      <c r="R66" s="1"/>
      <c r="S66" s="3" t="s">
        <v>60</v>
      </c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31" ht="10.199999999999999" x14ac:dyDescent="0.2">
      <c r="A67" s="53" t="s">
        <v>119</v>
      </c>
      <c r="B67" s="34" t="s">
        <v>120</v>
      </c>
      <c r="C67" s="76" t="s">
        <v>121</v>
      </c>
      <c r="D67" s="76"/>
      <c r="E67" s="76"/>
      <c r="F67" s="39" t="s">
        <v>122</v>
      </c>
      <c r="G67" s="39" t="s">
        <v>123</v>
      </c>
      <c r="H67" s="39" t="s">
        <v>6</v>
      </c>
      <c r="I67" s="39" t="s">
        <v>124</v>
      </c>
      <c r="J67" s="40">
        <v>13.44</v>
      </c>
      <c r="K67" s="39" t="s">
        <v>6</v>
      </c>
      <c r="L67" s="40">
        <v>161.79</v>
      </c>
      <c r="M67" s="41">
        <v>4.7</v>
      </c>
      <c r="N67" s="42">
        <v>760</v>
      </c>
      <c r="O67" s="1"/>
      <c r="P67" s="1"/>
      <c r="Q67" s="1"/>
      <c r="R67" s="1"/>
      <c r="S67" s="1"/>
      <c r="T67" s="1"/>
      <c r="U67" s="1"/>
      <c r="V67" s="3" t="s">
        <v>121</v>
      </c>
      <c r="W67" s="1"/>
      <c r="X67" s="1"/>
      <c r="Y67" s="1"/>
      <c r="Z67" s="1"/>
      <c r="AA67" s="1"/>
      <c r="AB67" s="1"/>
      <c r="AC67" s="1"/>
      <c r="AD67" s="1">
        <f>J67*I67</f>
        <v>161.79071999999999</v>
      </c>
      <c r="AE67" s="1">
        <f>L67*M67</f>
        <v>760.41300000000001</v>
      </c>
    </row>
    <row r="68" spans="1:31" ht="10.199999999999999" x14ac:dyDescent="0.2">
      <c r="A68" s="33"/>
      <c r="B68" s="34" t="s">
        <v>6</v>
      </c>
      <c r="C68" s="76" t="s">
        <v>61</v>
      </c>
      <c r="D68" s="76"/>
      <c r="E68" s="76"/>
      <c r="F68" s="39" t="s">
        <v>6</v>
      </c>
      <c r="G68" s="39" t="s">
        <v>6</v>
      </c>
      <c r="H68" s="39" t="s">
        <v>6</v>
      </c>
      <c r="I68" s="39" t="s">
        <v>6</v>
      </c>
      <c r="J68" s="40" t="s">
        <v>6</v>
      </c>
      <c r="K68" s="39" t="s">
        <v>6</v>
      </c>
      <c r="L68" s="40">
        <v>1203.28</v>
      </c>
      <c r="M68" s="41" t="s">
        <v>6</v>
      </c>
      <c r="N68" s="42">
        <v>15198</v>
      </c>
      <c r="O68" s="1"/>
      <c r="P68" s="1"/>
      <c r="Q68" s="1"/>
      <c r="R68" s="1"/>
      <c r="S68" s="3" t="s">
        <v>61</v>
      </c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31" ht="10.199999999999999" x14ac:dyDescent="0.2">
      <c r="A69" s="33"/>
      <c r="B69" s="34" t="s">
        <v>90</v>
      </c>
      <c r="C69" s="76" t="s">
        <v>91</v>
      </c>
      <c r="D69" s="76"/>
      <c r="E69" s="76"/>
      <c r="F69" s="39" t="s">
        <v>64</v>
      </c>
      <c r="G69" s="39" t="s">
        <v>92</v>
      </c>
      <c r="H69" s="39" t="s">
        <v>93</v>
      </c>
      <c r="I69" s="39" t="s">
        <v>94</v>
      </c>
      <c r="J69" s="40" t="s">
        <v>6</v>
      </c>
      <c r="K69" s="39" t="s">
        <v>6</v>
      </c>
      <c r="L69" s="40">
        <v>1137.0999999999999</v>
      </c>
      <c r="M69" s="41" t="s">
        <v>6</v>
      </c>
      <c r="N69" s="42">
        <v>14362</v>
      </c>
      <c r="O69" s="1"/>
      <c r="P69" s="1"/>
      <c r="Q69" s="1"/>
      <c r="R69" s="1"/>
      <c r="S69" s="3" t="s">
        <v>91</v>
      </c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31" ht="20.399999999999999" x14ac:dyDescent="0.2">
      <c r="A70" s="33"/>
      <c r="B70" s="34" t="s">
        <v>95</v>
      </c>
      <c r="C70" s="76" t="s">
        <v>96</v>
      </c>
      <c r="D70" s="76"/>
      <c r="E70" s="76"/>
      <c r="F70" s="39" t="s">
        <v>64</v>
      </c>
      <c r="G70" s="39" t="s">
        <v>97</v>
      </c>
      <c r="H70" s="39" t="s">
        <v>98</v>
      </c>
      <c r="I70" s="39" t="s">
        <v>99</v>
      </c>
      <c r="J70" s="40" t="s">
        <v>6</v>
      </c>
      <c r="K70" s="39" t="s">
        <v>6</v>
      </c>
      <c r="L70" s="40">
        <v>562.53</v>
      </c>
      <c r="M70" s="41" t="s">
        <v>6</v>
      </c>
      <c r="N70" s="42">
        <v>7105</v>
      </c>
      <c r="O70" s="1"/>
      <c r="P70" s="1"/>
      <c r="Q70" s="1"/>
      <c r="R70" s="1"/>
      <c r="S70" s="3" t="s">
        <v>96</v>
      </c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31" ht="10.199999999999999" x14ac:dyDescent="0.2">
      <c r="A71" s="43"/>
      <c r="B71" s="44"/>
      <c r="C71" s="77" t="s">
        <v>69</v>
      </c>
      <c r="D71" s="77"/>
      <c r="E71" s="77"/>
      <c r="F71" s="45" t="s">
        <v>6</v>
      </c>
      <c r="G71" s="45" t="s">
        <v>6</v>
      </c>
      <c r="H71" s="45" t="s">
        <v>6</v>
      </c>
      <c r="I71" s="45" t="s">
        <v>6</v>
      </c>
      <c r="J71" s="46" t="s">
        <v>6</v>
      </c>
      <c r="K71" s="45" t="s">
        <v>6</v>
      </c>
      <c r="L71" s="46">
        <v>5615.68</v>
      </c>
      <c r="M71" s="41" t="s">
        <v>6</v>
      </c>
      <c r="N71" s="47">
        <v>49160</v>
      </c>
      <c r="O71" s="1"/>
      <c r="P71" s="1"/>
      <c r="Q71" s="1"/>
      <c r="R71" s="1"/>
      <c r="S71" s="1"/>
      <c r="T71" s="3" t="s">
        <v>69</v>
      </c>
      <c r="U71" s="1"/>
      <c r="V71" s="1"/>
      <c r="W71" s="1"/>
      <c r="X71" s="1"/>
      <c r="Y71" s="1"/>
      <c r="Z71" s="1"/>
      <c r="AA71" s="1"/>
      <c r="AB71" s="1"/>
      <c r="AC71" s="1"/>
    </row>
    <row r="72" spans="1:31" ht="51" x14ac:dyDescent="0.2">
      <c r="A72" s="27" t="s">
        <v>125</v>
      </c>
      <c r="B72" s="28" t="s">
        <v>126</v>
      </c>
      <c r="C72" s="79" t="s">
        <v>127</v>
      </c>
      <c r="D72" s="79"/>
      <c r="E72" s="79"/>
      <c r="F72" s="29" t="s">
        <v>128</v>
      </c>
      <c r="G72" s="29" t="s">
        <v>6</v>
      </c>
      <c r="H72" s="29" t="s">
        <v>6</v>
      </c>
      <c r="I72" s="29" t="s">
        <v>54</v>
      </c>
      <c r="J72" s="30" t="s">
        <v>6</v>
      </c>
      <c r="K72" s="29" t="s">
        <v>6</v>
      </c>
      <c r="L72" s="30" t="s">
        <v>6</v>
      </c>
      <c r="M72" s="31" t="s">
        <v>6</v>
      </c>
      <c r="N72" s="32" t="s">
        <v>6</v>
      </c>
      <c r="O72" s="1"/>
      <c r="P72" s="1"/>
      <c r="Q72" s="3" t="s">
        <v>127</v>
      </c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31" ht="20.399999999999999" x14ac:dyDescent="0.2">
      <c r="A73" s="48"/>
      <c r="B73" s="34" t="s">
        <v>74</v>
      </c>
      <c r="C73" s="76" t="s">
        <v>75</v>
      </c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85"/>
      <c r="O73" s="1"/>
      <c r="P73" s="1"/>
      <c r="Q73" s="1"/>
      <c r="R73" s="1"/>
      <c r="S73" s="1"/>
      <c r="T73" s="1"/>
      <c r="U73" s="3" t="s">
        <v>75</v>
      </c>
      <c r="V73" s="1"/>
      <c r="W73" s="1"/>
      <c r="X73" s="1"/>
      <c r="Y73" s="1"/>
      <c r="Z73" s="1"/>
      <c r="AA73" s="1"/>
      <c r="AB73" s="1"/>
      <c r="AC73" s="1"/>
    </row>
    <row r="74" spans="1:31" ht="20.399999999999999" x14ac:dyDescent="0.2">
      <c r="A74" s="48"/>
      <c r="B74" s="34" t="s">
        <v>76</v>
      </c>
      <c r="C74" s="76" t="s">
        <v>77</v>
      </c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85"/>
      <c r="O74" s="1"/>
      <c r="P74" s="1"/>
      <c r="Q74" s="1"/>
      <c r="R74" s="1"/>
      <c r="S74" s="1"/>
      <c r="T74" s="1"/>
      <c r="U74" s="3" t="s">
        <v>77</v>
      </c>
      <c r="V74" s="1"/>
      <c r="W74" s="1"/>
      <c r="X74" s="1"/>
      <c r="Y74" s="1"/>
      <c r="Z74" s="1"/>
      <c r="AA74" s="1"/>
      <c r="AB74" s="1"/>
      <c r="AC74" s="1"/>
    </row>
    <row r="75" spans="1:31" ht="10.199999999999999" x14ac:dyDescent="0.2">
      <c r="A75" s="33"/>
      <c r="B75" s="34" t="s">
        <v>50</v>
      </c>
      <c r="C75" s="83" t="s">
        <v>55</v>
      </c>
      <c r="D75" s="83"/>
      <c r="E75" s="83"/>
      <c r="F75" s="35" t="s">
        <v>6</v>
      </c>
      <c r="G75" s="35" t="s">
        <v>6</v>
      </c>
      <c r="H75" s="35" t="s">
        <v>6</v>
      </c>
      <c r="I75" s="35" t="s">
        <v>6</v>
      </c>
      <c r="J75" s="36">
        <v>729.3</v>
      </c>
      <c r="K75" s="35" t="s">
        <v>78</v>
      </c>
      <c r="L75" s="36">
        <v>931.96</v>
      </c>
      <c r="M75" s="37">
        <v>12.63</v>
      </c>
      <c r="N75" s="38">
        <v>11771</v>
      </c>
      <c r="O75" s="1"/>
      <c r="P75" s="1"/>
      <c r="Q75" s="1"/>
      <c r="R75" s="3" t="s">
        <v>55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31" ht="10.199999999999999" x14ac:dyDescent="0.2">
      <c r="A76" s="33"/>
      <c r="B76" s="34" t="s">
        <v>70</v>
      </c>
      <c r="C76" s="84" t="s">
        <v>79</v>
      </c>
      <c r="D76" s="84"/>
      <c r="E76" s="84"/>
      <c r="F76" s="49" t="s">
        <v>6</v>
      </c>
      <c r="G76" s="49" t="s">
        <v>6</v>
      </c>
      <c r="H76" s="49" t="s">
        <v>6</v>
      </c>
      <c r="I76" s="49" t="s">
        <v>6</v>
      </c>
      <c r="J76" s="50">
        <v>18.829999999999998</v>
      </c>
      <c r="K76" s="49" t="s">
        <v>80</v>
      </c>
      <c r="L76" s="50">
        <v>26.15</v>
      </c>
      <c r="M76" s="51">
        <v>6.33</v>
      </c>
      <c r="N76" s="52">
        <v>166</v>
      </c>
      <c r="O76" s="1"/>
      <c r="P76" s="1"/>
      <c r="Q76" s="1"/>
      <c r="R76" s="3" t="s">
        <v>79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31" ht="10.199999999999999" x14ac:dyDescent="0.2">
      <c r="A77" s="33"/>
      <c r="B77" s="34" t="s">
        <v>81</v>
      </c>
      <c r="C77" s="84" t="s">
        <v>82</v>
      </c>
      <c r="D77" s="84"/>
      <c r="E77" s="84"/>
      <c r="F77" s="49" t="s">
        <v>6</v>
      </c>
      <c r="G77" s="49" t="s">
        <v>6</v>
      </c>
      <c r="H77" s="49" t="s">
        <v>6</v>
      </c>
      <c r="I77" s="49" t="s">
        <v>6</v>
      </c>
      <c r="J77" s="50">
        <v>0.49</v>
      </c>
      <c r="K77" s="49" t="s">
        <v>80</v>
      </c>
      <c r="L77" s="50">
        <v>0.68</v>
      </c>
      <c r="M77" s="51">
        <v>12.63</v>
      </c>
      <c r="N77" s="52">
        <v>9</v>
      </c>
      <c r="O77" s="1"/>
      <c r="P77" s="1"/>
      <c r="Q77" s="1"/>
      <c r="R77" s="3" t="s">
        <v>82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31" ht="10.199999999999999" x14ac:dyDescent="0.2">
      <c r="A78" s="33"/>
      <c r="B78" s="34" t="s">
        <v>83</v>
      </c>
      <c r="C78" s="84" t="s">
        <v>84</v>
      </c>
      <c r="D78" s="84"/>
      <c r="E78" s="84"/>
      <c r="F78" s="49" t="s">
        <v>6</v>
      </c>
      <c r="G78" s="49" t="s">
        <v>6</v>
      </c>
      <c r="H78" s="49" t="s">
        <v>6</v>
      </c>
      <c r="I78" s="49" t="s">
        <v>6</v>
      </c>
      <c r="J78" s="50">
        <v>1018.29</v>
      </c>
      <c r="K78" s="49" t="s">
        <v>6</v>
      </c>
      <c r="L78" s="50">
        <v>942.94</v>
      </c>
      <c r="M78" s="51">
        <v>5.12</v>
      </c>
      <c r="N78" s="52">
        <v>4828</v>
      </c>
      <c r="O78" s="1"/>
      <c r="P78" s="1"/>
      <c r="Q78" s="1"/>
      <c r="R78" s="3" t="s">
        <v>84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31" ht="10.199999999999999" x14ac:dyDescent="0.2">
      <c r="A79" s="33"/>
      <c r="B79" s="34" t="s">
        <v>6</v>
      </c>
      <c r="C79" s="79" t="s">
        <v>56</v>
      </c>
      <c r="D79" s="79"/>
      <c r="E79" s="79"/>
      <c r="F79" s="29" t="s">
        <v>57</v>
      </c>
      <c r="G79" s="29" t="s">
        <v>129</v>
      </c>
      <c r="H79" s="29" t="s">
        <v>78</v>
      </c>
      <c r="I79" s="29" t="s">
        <v>130</v>
      </c>
      <c r="J79" s="30" t="s">
        <v>6</v>
      </c>
      <c r="K79" s="29" t="s">
        <v>6</v>
      </c>
      <c r="L79" s="30" t="s">
        <v>6</v>
      </c>
      <c r="M79" s="31" t="s">
        <v>6</v>
      </c>
      <c r="N79" s="32" t="s">
        <v>6</v>
      </c>
      <c r="O79" s="1"/>
      <c r="P79" s="1"/>
      <c r="Q79" s="1"/>
      <c r="R79" s="1"/>
      <c r="S79" s="3" t="s">
        <v>56</v>
      </c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31" ht="10.199999999999999" x14ac:dyDescent="0.2">
      <c r="A80" s="33"/>
      <c r="B80" s="34" t="s">
        <v>6</v>
      </c>
      <c r="C80" s="76" t="s">
        <v>87</v>
      </c>
      <c r="D80" s="76"/>
      <c r="E80" s="76"/>
      <c r="F80" s="39" t="s">
        <v>57</v>
      </c>
      <c r="G80" s="39" t="s">
        <v>131</v>
      </c>
      <c r="H80" s="39" t="s">
        <v>80</v>
      </c>
      <c r="I80" s="39" t="s">
        <v>132</v>
      </c>
      <c r="J80" s="40" t="s">
        <v>6</v>
      </c>
      <c r="K80" s="39" t="s">
        <v>6</v>
      </c>
      <c r="L80" s="40" t="s">
        <v>6</v>
      </c>
      <c r="M80" s="41" t="s">
        <v>6</v>
      </c>
      <c r="N80" s="42" t="s">
        <v>6</v>
      </c>
      <c r="O80" s="1"/>
      <c r="P80" s="1"/>
      <c r="Q80" s="1"/>
      <c r="R80" s="1"/>
      <c r="S80" s="3" t="s">
        <v>87</v>
      </c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4" s="1" customFormat="1" ht="10.199999999999999" x14ac:dyDescent="0.2">
      <c r="A81" s="33"/>
      <c r="B81" s="34" t="s">
        <v>6</v>
      </c>
      <c r="C81" s="76" t="s">
        <v>60</v>
      </c>
      <c r="D81" s="76"/>
      <c r="E81" s="76"/>
      <c r="F81" s="39" t="s">
        <v>6</v>
      </c>
      <c r="G81" s="39" t="s">
        <v>6</v>
      </c>
      <c r="H81" s="39" t="s">
        <v>6</v>
      </c>
      <c r="I81" s="39" t="s">
        <v>6</v>
      </c>
      <c r="J81" s="40">
        <v>1766.42</v>
      </c>
      <c r="K81" s="39" t="s">
        <v>6</v>
      </c>
      <c r="L81" s="40">
        <v>1901.05</v>
      </c>
      <c r="M81" s="41" t="s">
        <v>6</v>
      </c>
      <c r="N81" s="42" t="s">
        <v>6</v>
      </c>
      <c r="S81" s="3" t="s">
        <v>60</v>
      </c>
    </row>
    <row r="82" spans="1:24" s="1" customFormat="1" ht="10.199999999999999" x14ac:dyDescent="0.2">
      <c r="A82" s="33"/>
      <c r="B82" s="34" t="s">
        <v>6</v>
      </c>
      <c r="C82" s="76" t="s">
        <v>61</v>
      </c>
      <c r="D82" s="76"/>
      <c r="E82" s="76"/>
      <c r="F82" s="39" t="s">
        <v>6</v>
      </c>
      <c r="G82" s="39" t="s">
        <v>6</v>
      </c>
      <c r="H82" s="39" t="s">
        <v>6</v>
      </c>
      <c r="I82" s="39" t="s">
        <v>6</v>
      </c>
      <c r="J82" s="40" t="s">
        <v>6</v>
      </c>
      <c r="K82" s="39" t="s">
        <v>6</v>
      </c>
      <c r="L82" s="40">
        <v>932.64</v>
      </c>
      <c r="M82" s="41" t="s">
        <v>6</v>
      </c>
      <c r="N82" s="42">
        <v>11780</v>
      </c>
      <c r="S82" s="3" t="s">
        <v>61</v>
      </c>
    </row>
    <row r="83" spans="1:24" s="1" customFormat="1" ht="10.199999999999999" x14ac:dyDescent="0.2">
      <c r="A83" s="33"/>
      <c r="B83" s="34" t="s">
        <v>90</v>
      </c>
      <c r="C83" s="76" t="s">
        <v>91</v>
      </c>
      <c r="D83" s="76"/>
      <c r="E83" s="76"/>
      <c r="F83" s="39" t="s">
        <v>64</v>
      </c>
      <c r="G83" s="39" t="s">
        <v>92</v>
      </c>
      <c r="H83" s="39" t="s">
        <v>93</v>
      </c>
      <c r="I83" s="39" t="s">
        <v>94</v>
      </c>
      <c r="J83" s="40" t="s">
        <v>6</v>
      </c>
      <c r="K83" s="39" t="s">
        <v>6</v>
      </c>
      <c r="L83" s="40">
        <v>881.34</v>
      </c>
      <c r="M83" s="41" t="s">
        <v>6</v>
      </c>
      <c r="N83" s="42">
        <v>11132</v>
      </c>
      <c r="S83" s="3" t="s">
        <v>91</v>
      </c>
    </row>
    <row r="84" spans="1:24" s="1" customFormat="1" ht="20.399999999999999" x14ac:dyDescent="0.2">
      <c r="A84" s="33"/>
      <c r="B84" s="34" t="s">
        <v>95</v>
      </c>
      <c r="C84" s="76" t="s">
        <v>96</v>
      </c>
      <c r="D84" s="76"/>
      <c r="E84" s="76"/>
      <c r="F84" s="39" t="s">
        <v>64</v>
      </c>
      <c r="G84" s="39" t="s">
        <v>97</v>
      </c>
      <c r="H84" s="39" t="s">
        <v>98</v>
      </c>
      <c r="I84" s="39" t="s">
        <v>99</v>
      </c>
      <c r="J84" s="40" t="s">
        <v>6</v>
      </c>
      <c r="K84" s="39" t="s">
        <v>6</v>
      </c>
      <c r="L84" s="40">
        <v>436.01</v>
      </c>
      <c r="M84" s="41" t="s">
        <v>6</v>
      </c>
      <c r="N84" s="42">
        <v>5507</v>
      </c>
      <c r="S84" s="3" t="s">
        <v>96</v>
      </c>
    </row>
    <row r="85" spans="1:24" s="1" customFormat="1" ht="10.199999999999999" x14ac:dyDescent="0.2">
      <c r="A85" s="43"/>
      <c r="B85" s="44"/>
      <c r="C85" s="77" t="s">
        <v>69</v>
      </c>
      <c r="D85" s="77"/>
      <c r="E85" s="77"/>
      <c r="F85" s="45" t="s">
        <v>6</v>
      </c>
      <c r="G85" s="45" t="s">
        <v>6</v>
      </c>
      <c r="H85" s="45" t="s">
        <v>6</v>
      </c>
      <c r="I85" s="45" t="s">
        <v>6</v>
      </c>
      <c r="J85" s="46" t="s">
        <v>6</v>
      </c>
      <c r="K85" s="45" t="s">
        <v>6</v>
      </c>
      <c r="L85" s="46">
        <v>3218.4</v>
      </c>
      <c r="M85" s="41" t="s">
        <v>6</v>
      </c>
      <c r="N85" s="47">
        <v>33404</v>
      </c>
      <c r="T85" s="3" t="s">
        <v>69</v>
      </c>
    </row>
    <row r="86" spans="1:24" s="1" customFormat="1" ht="1.5" customHeight="1" x14ac:dyDescent="0.2">
      <c r="A86" s="45"/>
      <c r="B86" s="44"/>
      <c r="C86" s="44"/>
      <c r="D86" s="44"/>
      <c r="E86" s="44"/>
      <c r="F86" s="45"/>
      <c r="G86" s="45"/>
      <c r="H86" s="45"/>
      <c r="I86" s="45"/>
      <c r="J86" s="54"/>
      <c r="K86" s="45"/>
      <c r="L86" s="54"/>
      <c r="M86" s="39"/>
      <c r="N86" s="54"/>
    </row>
    <row r="87" spans="1:24" s="1" customFormat="1" ht="10.199999999999999" x14ac:dyDescent="0.2">
      <c r="A87" s="55"/>
      <c r="B87" s="56" t="s">
        <v>6</v>
      </c>
      <c r="C87" s="78" t="s">
        <v>133</v>
      </c>
      <c r="D87" s="78"/>
      <c r="E87" s="78"/>
      <c r="F87" s="78"/>
      <c r="G87" s="78"/>
      <c r="H87" s="78"/>
      <c r="I87" s="78"/>
      <c r="J87" s="78"/>
      <c r="K87" s="78"/>
      <c r="L87" s="57" t="s">
        <v>6</v>
      </c>
      <c r="M87" s="58"/>
      <c r="N87" s="59"/>
      <c r="W87" s="3" t="s">
        <v>133</v>
      </c>
    </row>
    <row r="88" spans="1:24" s="1" customFormat="1" ht="10.199999999999999" x14ac:dyDescent="0.2">
      <c r="A88" s="60"/>
      <c r="B88" s="34" t="s">
        <v>6</v>
      </c>
      <c r="C88" s="76" t="s">
        <v>134</v>
      </c>
      <c r="D88" s="76"/>
      <c r="E88" s="76"/>
      <c r="F88" s="76"/>
      <c r="G88" s="76"/>
      <c r="H88" s="76"/>
      <c r="I88" s="76"/>
      <c r="J88" s="76"/>
      <c r="K88" s="76"/>
      <c r="L88" s="61">
        <v>11037.84</v>
      </c>
      <c r="M88" s="62"/>
      <c r="N88" s="63" t="s">
        <v>6</v>
      </c>
      <c r="X88" s="3" t="s">
        <v>134</v>
      </c>
    </row>
    <row r="89" spans="1:24" s="1" customFormat="1" ht="10.199999999999999" x14ac:dyDescent="0.2">
      <c r="A89" s="60"/>
      <c r="B89" s="34" t="s">
        <v>6</v>
      </c>
      <c r="C89" s="76" t="s">
        <v>135</v>
      </c>
      <c r="D89" s="76"/>
      <c r="E89" s="76"/>
      <c r="F89" s="76"/>
      <c r="G89" s="76"/>
      <c r="H89" s="76"/>
      <c r="I89" s="76"/>
      <c r="J89" s="76"/>
      <c r="K89" s="76"/>
      <c r="L89" s="61" t="s">
        <v>6</v>
      </c>
      <c r="M89" s="62"/>
      <c r="N89" s="63" t="s">
        <v>6</v>
      </c>
      <c r="X89" s="3" t="s">
        <v>135</v>
      </c>
    </row>
    <row r="90" spans="1:24" s="1" customFormat="1" ht="10.199999999999999" x14ac:dyDescent="0.2">
      <c r="A90" s="60"/>
      <c r="B90" s="34" t="s">
        <v>6</v>
      </c>
      <c r="C90" s="76" t="s">
        <v>136</v>
      </c>
      <c r="D90" s="76"/>
      <c r="E90" s="76"/>
      <c r="F90" s="76"/>
      <c r="G90" s="76"/>
      <c r="H90" s="76"/>
      <c r="I90" s="76"/>
      <c r="J90" s="76"/>
      <c r="K90" s="76"/>
      <c r="L90" s="61">
        <v>2927.02</v>
      </c>
      <c r="M90" s="62"/>
      <c r="N90" s="63" t="s">
        <v>6</v>
      </c>
      <c r="X90" s="3" t="s">
        <v>136</v>
      </c>
    </row>
    <row r="91" spans="1:24" s="1" customFormat="1" ht="10.199999999999999" x14ac:dyDescent="0.2">
      <c r="A91" s="60"/>
      <c r="B91" s="34" t="s">
        <v>6</v>
      </c>
      <c r="C91" s="76" t="s">
        <v>137</v>
      </c>
      <c r="D91" s="76"/>
      <c r="E91" s="76"/>
      <c r="F91" s="76"/>
      <c r="G91" s="76"/>
      <c r="H91" s="76"/>
      <c r="I91" s="76"/>
      <c r="J91" s="76"/>
      <c r="K91" s="76"/>
      <c r="L91" s="61">
        <v>109.99</v>
      </c>
      <c r="M91" s="62"/>
      <c r="N91" s="63" t="s">
        <v>6</v>
      </c>
      <c r="X91" s="3" t="s">
        <v>137</v>
      </c>
    </row>
    <row r="92" spans="1:24" s="1" customFormat="1" ht="10.199999999999999" x14ac:dyDescent="0.2">
      <c r="A92" s="60"/>
      <c r="B92" s="34" t="s">
        <v>6</v>
      </c>
      <c r="C92" s="76" t="s">
        <v>138</v>
      </c>
      <c r="D92" s="76"/>
      <c r="E92" s="76"/>
      <c r="F92" s="76"/>
      <c r="G92" s="76"/>
      <c r="H92" s="76"/>
      <c r="I92" s="76"/>
      <c r="J92" s="76"/>
      <c r="K92" s="76"/>
      <c r="L92" s="61">
        <v>3819.39</v>
      </c>
      <c r="M92" s="62"/>
      <c r="N92" s="63" t="s">
        <v>6</v>
      </c>
      <c r="X92" s="3" t="s">
        <v>138</v>
      </c>
    </row>
    <row r="93" spans="1:24" s="1" customFormat="1" ht="10.199999999999999" x14ac:dyDescent="0.2">
      <c r="A93" s="60"/>
      <c r="B93" s="34" t="s">
        <v>6</v>
      </c>
      <c r="C93" s="76" t="s">
        <v>139</v>
      </c>
      <c r="D93" s="76"/>
      <c r="E93" s="76"/>
      <c r="F93" s="76"/>
      <c r="G93" s="76"/>
      <c r="H93" s="76"/>
      <c r="I93" s="76"/>
      <c r="J93" s="76"/>
      <c r="K93" s="76"/>
      <c r="L93" s="61">
        <v>2777.63</v>
      </c>
      <c r="M93" s="62"/>
      <c r="N93" s="63" t="s">
        <v>6</v>
      </c>
      <c r="X93" s="3" t="s">
        <v>139</v>
      </c>
    </row>
    <row r="94" spans="1:24" s="1" customFormat="1" ht="10.199999999999999" x14ac:dyDescent="0.2">
      <c r="A94" s="60"/>
      <c r="B94" s="34" t="s">
        <v>6</v>
      </c>
      <c r="C94" s="76" t="s">
        <v>140</v>
      </c>
      <c r="D94" s="76"/>
      <c r="E94" s="76"/>
      <c r="F94" s="76"/>
      <c r="G94" s="76"/>
      <c r="H94" s="76"/>
      <c r="I94" s="76"/>
      <c r="J94" s="76"/>
      <c r="K94" s="76"/>
      <c r="L94" s="61">
        <v>1403.81</v>
      </c>
      <c r="M94" s="62"/>
      <c r="N94" s="63" t="s">
        <v>6</v>
      </c>
      <c r="X94" s="3" t="s">
        <v>140</v>
      </c>
    </row>
    <row r="95" spans="1:24" s="1" customFormat="1" ht="10.199999999999999" x14ac:dyDescent="0.2">
      <c r="A95" s="60"/>
      <c r="B95" s="34" t="s">
        <v>6</v>
      </c>
      <c r="C95" s="76" t="s">
        <v>141</v>
      </c>
      <c r="D95" s="76"/>
      <c r="E95" s="76"/>
      <c r="F95" s="76"/>
      <c r="G95" s="76"/>
      <c r="H95" s="76"/>
      <c r="I95" s="76"/>
      <c r="J95" s="76"/>
      <c r="K95" s="76"/>
      <c r="L95" s="61">
        <v>2983</v>
      </c>
      <c r="M95" s="62"/>
      <c r="N95" s="63" t="s">
        <v>6</v>
      </c>
      <c r="X95" s="3" t="s">
        <v>141</v>
      </c>
    </row>
    <row r="96" spans="1:24" s="1" customFormat="1" ht="10.199999999999999" x14ac:dyDescent="0.2">
      <c r="A96" s="60"/>
      <c r="B96" s="34" t="s">
        <v>6</v>
      </c>
      <c r="C96" s="76" t="s">
        <v>142</v>
      </c>
      <c r="D96" s="76"/>
      <c r="E96" s="76"/>
      <c r="F96" s="76"/>
      <c r="G96" s="76"/>
      <c r="H96" s="76"/>
      <c r="I96" s="76"/>
      <c r="J96" s="76"/>
      <c r="K96" s="76"/>
      <c r="L96" s="61">
        <v>2777.63</v>
      </c>
      <c r="M96" s="62"/>
      <c r="N96" s="63" t="s">
        <v>6</v>
      </c>
      <c r="X96" s="3" t="s">
        <v>142</v>
      </c>
    </row>
    <row r="97" spans="1:25" s="1" customFormat="1" ht="10.199999999999999" x14ac:dyDescent="0.2">
      <c r="A97" s="60"/>
      <c r="B97" s="34" t="s">
        <v>6</v>
      </c>
      <c r="C97" s="76" t="s">
        <v>143</v>
      </c>
      <c r="D97" s="76"/>
      <c r="E97" s="76"/>
      <c r="F97" s="76"/>
      <c r="G97" s="76"/>
      <c r="H97" s="76"/>
      <c r="I97" s="76"/>
      <c r="J97" s="76"/>
      <c r="K97" s="76"/>
      <c r="L97" s="61">
        <v>1403.81</v>
      </c>
      <c r="M97" s="62"/>
      <c r="N97" s="63" t="s">
        <v>6</v>
      </c>
      <c r="X97" s="3" t="s">
        <v>143</v>
      </c>
    </row>
    <row r="98" spans="1:25" s="1" customFormat="1" ht="10.199999999999999" x14ac:dyDescent="0.2">
      <c r="A98" s="60"/>
      <c r="B98" s="54" t="s">
        <v>6</v>
      </c>
      <c r="C98" s="77" t="s">
        <v>144</v>
      </c>
      <c r="D98" s="77"/>
      <c r="E98" s="77"/>
      <c r="F98" s="77"/>
      <c r="G98" s="77"/>
      <c r="H98" s="77"/>
      <c r="I98" s="77"/>
      <c r="J98" s="77"/>
      <c r="K98" s="77"/>
      <c r="L98" s="64">
        <v>11037.84</v>
      </c>
      <c r="M98" s="65"/>
      <c r="N98" s="66"/>
      <c r="Y98" s="3" t="s">
        <v>144</v>
      </c>
    </row>
    <row r="99" spans="1:25" s="1" customFormat="1" ht="10.199999999999999" x14ac:dyDescent="0.2">
      <c r="A99" s="80" t="s">
        <v>145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2"/>
      <c r="P99" s="3" t="s">
        <v>145</v>
      </c>
    </row>
    <row r="100" spans="1:25" s="1" customFormat="1" ht="20.399999999999999" x14ac:dyDescent="0.2">
      <c r="A100" s="27" t="s">
        <v>146</v>
      </c>
      <c r="B100" s="28" t="s">
        <v>147</v>
      </c>
      <c r="C100" s="79" t="s">
        <v>148</v>
      </c>
      <c r="D100" s="79"/>
      <c r="E100" s="79"/>
      <c r="F100" s="29" t="s">
        <v>149</v>
      </c>
      <c r="G100" s="29" t="s">
        <v>6</v>
      </c>
      <c r="H100" s="29" t="s">
        <v>6</v>
      </c>
      <c r="I100" s="29" t="s">
        <v>150</v>
      </c>
      <c r="J100" s="30" t="s">
        <v>6</v>
      </c>
      <c r="K100" s="29" t="s">
        <v>6</v>
      </c>
      <c r="L100" s="30" t="s">
        <v>6</v>
      </c>
      <c r="M100" s="31" t="s">
        <v>6</v>
      </c>
      <c r="N100" s="32" t="s">
        <v>6</v>
      </c>
      <c r="Q100" s="3" t="s">
        <v>148</v>
      </c>
    </row>
    <row r="101" spans="1:25" s="1" customFormat="1" ht="20.399999999999999" x14ac:dyDescent="0.2">
      <c r="A101" s="48"/>
      <c r="B101" s="34" t="s">
        <v>74</v>
      </c>
      <c r="C101" s="76" t="s">
        <v>75</v>
      </c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85"/>
      <c r="U101" s="3" t="s">
        <v>75</v>
      </c>
    </row>
    <row r="102" spans="1:25" s="1" customFormat="1" ht="20.399999999999999" x14ac:dyDescent="0.2">
      <c r="A102" s="48"/>
      <c r="B102" s="34" t="s">
        <v>76</v>
      </c>
      <c r="C102" s="76" t="s">
        <v>77</v>
      </c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85"/>
      <c r="U102" s="3" t="s">
        <v>77</v>
      </c>
    </row>
    <row r="103" spans="1:25" s="1" customFormat="1" ht="10.199999999999999" x14ac:dyDescent="0.2">
      <c r="A103" s="33"/>
      <c r="B103" s="34" t="s">
        <v>50</v>
      </c>
      <c r="C103" s="83" t="s">
        <v>55</v>
      </c>
      <c r="D103" s="83"/>
      <c r="E103" s="83"/>
      <c r="F103" s="35" t="s">
        <v>6</v>
      </c>
      <c r="G103" s="35" t="s">
        <v>6</v>
      </c>
      <c r="H103" s="35" t="s">
        <v>6</v>
      </c>
      <c r="I103" s="35" t="s">
        <v>6</v>
      </c>
      <c r="J103" s="36">
        <v>601.21</v>
      </c>
      <c r="K103" s="35" t="s">
        <v>78</v>
      </c>
      <c r="L103" s="36">
        <v>414.83</v>
      </c>
      <c r="M103" s="37">
        <v>12.63</v>
      </c>
      <c r="N103" s="38">
        <v>5239</v>
      </c>
      <c r="R103" s="3" t="s">
        <v>55</v>
      </c>
    </row>
    <row r="104" spans="1:25" s="1" customFormat="1" ht="10.199999999999999" x14ac:dyDescent="0.2">
      <c r="A104" s="33"/>
      <c r="B104" s="34" t="s">
        <v>70</v>
      </c>
      <c r="C104" s="84" t="s">
        <v>79</v>
      </c>
      <c r="D104" s="84"/>
      <c r="E104" s="84"/>
      <c r="F104" s="49" t="s">
        <v>6</v>
      </c>
      <c r="G104" s="49" t="s">
        <v>6</v>
      </c>
      <c r="H104" s="49" t="s">
        <v>6</v>
      </c>
      <c r="I104" s="49" t="s">
        <v>6</v>
      </c>
      <c r="J104" s="50">
        <v>55.36</v>
      </c>
      <c r="K104" s="49" t="s">
        <v>80</v>
      </c>
      <c r="L104" s="50">
        <v>41.52</v>
      </c>
      <c r="M104" s="51">
        <v>7.91</v>
      </c>
      <c r="N104" s="52">
        <v>328</v>
      </c>
      <c r="R104" s="3" t="s">
        <v>79</v>
      </c>
    </row>
    <row r="105" spans="1:25" s="1" customFormat="1" ht="10.199999999999999" x14ac:dyDescent="0.2">
      <c r="A105" s="33"/>
      <c r="B105" s="34" t="s">
        <v>81</v>
      </c>
      <c r="C105" s="84" t="s">
        <v>82</v>
      </c>
      <c r="D105" s="84"/>
      <c r="E105" s="84"/>
      <c r="F105" s="49" t="s">
        <v>6</v>
      </c>
      <c r="G105" s="49" t="s">
        <v>6</v>
      </c>
      <c r="H105" s="49" t="s">
        <v>6</v>
      </c>
      <c r="I105" s="49" t="s">
        <v>6</v>
      </c>
      <c r="J105" s="50">
        <v>31.15</v>
      </c>
      <c r="K105" s="49" t="s">
        <v>80</v>
      </c>
      <c r="L105" s="50">
        <v>23.36</v>
      </c>
      <c r="M105" s="51">
        <v>12.63</v>
      </c>
      <c r="N105" s="52">
        <v>295</v>
      </c>
      <c r="R105" s="3" t="s">
        <v>82</v>
      </c>
    </row>
    <row r="106" spans="1:25" s="1" customFormat="1" ht="10.199999999999999" x14ac:dyDescent="0.2">
      <c r="A106" s="33"/>
      <c r="B106" s="34" t="s">
        <v>83</v>
      </c>
      <c r="C106" s="84" t="s">
        <v>84</v>
      </c>
      <c r="D106" s="84"/>
      <c r="E106" s="84"/>
      <c r="F106" s="49" t="s">
        <v>6</v>
      </c>
      <c r="G106" s="49" t="s">
        <v>6</v>
      </c>
      <c r="H106" s="49" t="s">
        <v>6</v>
      </c>
      <c r="I106" s="49" t="s">
        <v>6</v>
      </c>
      <c r="J106" s="50">
        <v>799.65</v>
      </c>
      <c r="K106" s="49" t="s">
        <v>6</v>
      </c>
      <c r="L106" s="50">
        <v>399.83</v>
      </c>
      <c r="M106" s="51">
        <v>8.4499999999999993</v>
      </c>
      <c r="N106" s="52">
        <v>3379</v>
      </c>
      <c r="R106" s="3" t="s">
        <v>84</v>
      </c>
    </row>
    <row r="107" spans="1:25" s="1" customFormat="1" ht="10.199999999999999" x14ac:dyDescent="0.2">
      <c r="A107" s="33"/>
      <c r="B107" s="34" t="s">
        <v>6</v>
      </c>
      <c r="C107" s="79" t="s">
        <v>56</v>
      </c>
      <c r="D107" s="79"/>
      <c r="E107" s="79"/>
      <c r="F107" s="29" t="s">
        <v>57</v>
      </c>
      <c r="G107" s="29" t="s">
        <v>151</v>
      </c>
      <c r="H107" s="29" t="s">
        <v>78</v>
      </c>
      <c r="I107" s="29" t="s">
        <v>152</v>
      </c>
      <c r="J107" s="30" t="s">
        <v>6</v>
      </c>
      <c r="K107" s="29" t="s">
        <v>6</v>
      </c>
      <c r="L107" s="30" t="s">
        <v>6</v>
      </c>
      <c r="M107" s="31" t="s">
        <v>6</v>
      </c>
      <c r="N107" s="32" t="s">
        <v>6</v>
      </c>
      <c r="S107" s="3" t="s">
        <v>56</v>
      </c>
    </row>
    <row r="108" spans="1:25" s="1" customFormat="1" ht="10.199999999999999" x14ac:dyDescent="0.2">
      <c r="A108" s="33"/>
      <c r="B108" s="34" t="s">
        <v>6</v>
      </c>
      <c r="C108" s="76" t="s">
        <v>87</v>
      </c>
      <c r="D108" s="76"/>
      <c r="E108" s="76"/>
      <c r="F108" s="39" t="s">
        <v>57</v>
      </c>
      <c r="G108" s="39" t="s">
        <v>153</v>
      </c>
      <c r="H108" s="39" t="s">
        <v>80</v>
      </c>
      <c r="I108" s="39" t="s">
        <v>154</v>
      </c>
      <c r="J108" s="40" t="s">
        <v>6</v>
      </c>
      <c r="K108" s="39" t="s">
        <v>6</v>
      </c>
      <c r="L108" s="40" t="s">
        <v>6</v>
      </c>
      <c r="M108" s="41" t="s">
        <v>6</v>
      </c>
      <c r="N108" s="42" t="s">
        <v>6</v>
      </c>
      <c r="S108" s="3" t="s">
        <v>87</v>
      </c>
    </row>
    <row r="109" spans="1:25" s="1" customFormat="1" ht="10.199999999999999" x14ac:dyDescent="0.2">
      <c r="A109" s="33"/>
      <c r="B109" s="34" t="s">
        <v>6</v>
      </c>
      <c r="C109" s="76" t="s">
        <v>60</v>
      </c>
      <c r="D109" s="76"/>
      <c r="E109" s="76"/>
      <c r="F109" s="39" t="s">
        <v>6</v>
      </c>
      <c r="G109" s="39" t="s">
        <v>6</v>
      </c>
      <c r="H109" s="39" t="s">
        <v>6</v>
      </c>
      <c r="I109" s="39" t="s">
        <v>6</v>
      </c>
      <c r="J109" s="40">
        <v>1456.22</v>
      </c>
      <c r="K109" s="39" t="s">
        <v>6</v>
      </c>
      <c r="L109" s="40">
        <v>856.18</v>
      </c>
      <c r="M109" s="41" t="s">
        <v>6</v>
      </c>
      <c r="N109" s="42" t="s">
        <v>6</v>
      </c>
      <c r="S109" s="3" t="s">
        <v>60</v>
      </c>
    </row>
    <row r="110" spans="1:25" s="1" customFormat="1" ht="10.199999999999999" x14ac:dyDescent="0.2">
      <c r="A110" s="33"/>
      <c r="B110" s="34" t="s">
        <v>6</v>
      </c>
      <c r="C110" s="76" t="s">
        <v>61</v>
      </c>
      <c r="D110" s="76"/>
      <c r="E110" s="76"/>
      <c r="F110" s="39" t="s">
        <v>6</v>
      </c>
      <c r="G110" s="39" t="s">
        <v>6</v>
      </c>
      <c r="H110" s="39" t="s">
        <v>6</v>
      </c>
      <c r="I110" s="39" t="s">
        <v>6</v>
      </c>
      <c r="J110" s="40" t="s">
        <v>6</v>
      </c>
      <c r="K110" s="39" t="s">
        <v>6</v>
      </c>
      <c r="L110" s="40">
        <v>438.19</v>
      </c>
      <c r="M110" s="41" t="s">
        <v>6</v>
      </c>
      <c r="N110" s="42">
        <v>5534</v>
      </c>
      <c r="S110" s="3" t="s">
        <v>61</v>
      </c>
    </row>
    <row r="111" spans="1:25" s="1" customFormat="1" ht="10.199999999999999" x14ac:dyDescent="0.2">
      <c r="A111" s="33"/>
      <c r="B111" s="34" t="s">
        <v>155</v>
      </c>
      <c r="C111" s="76" t="s">
        <v>156</v>
      </c>
      <c r="D111" s="76"/>
      <c r="E111" s="76"/>
      <c r="F111" s="39" t="s">
        <v>64</v>
      </c>
      <c r="G111" s="39" t="s">
        <v>157</v>
      </c>
      <c r="H111" s="39" t="s">
        <v>93</v>
      </c>
      <c r="I111" s="39" t="s">
        <v>158</v>
      </c>
      <c r="J111" s="40" t="s">
        <v>6</v>
      </c>
      <c r="K111" s="39" t="s">
        <v>6</v>
      </c>
      <c r="L111" s="40">
        <v>485.08</v>
      </c>
      <c r="M111" s="41" t="s">
        <v>6</v>
      </c>
      <c r="N111" s="42">
        <v>6126</v>
      </c>
      <c r="S111" s="3" t="s">
        <v>156</v>
      </c>
    </row>
    <row r="112" spans="1:25" s="1" customFormat="1" ht="20.399999999999999" x14ac:dyDescent="0.2">
      <c r="A112" s="33"/>
      <c r="B112" s="34" t="s">
        <v>159</v>
      </c>
      <c r="C112" s="76" t="s">
        <v>160</v>
      </c>
      <c r="D112" s="76"/>
      <c r="E112" s="76"/>
      <c r="F112" s="39" t="s">
        <v>64</v>
      </c>
      <c r="G112" s="39" t="s">
        <v>161</v>
      </c>
      <c r="H112" s="39" t="s">
        <v>98</v>
      </c>
      <c r="I112" s="39" t="s">
        <v>162</v>
      </c>
      <c r="J112" s="40" t="s">
        <v>6</v>
      </c>
      <c r="K112" s="39" t="s">
        <v>6</v>
      </c>
      <c r="L112" s="40">
        <v>279.35000000000002</v>
      </c>
      <c r="M112" s="41" t="s">
        <v>6</v>
      </c>
      <c r="N112" s="42">
        <v>3528</v>
      </c>
      <c r="S112" s="3" t="s">
        <v>160</v>
      </c>
    </row>
    <row r="113" spans="1:30" ht="10.199999999999999" x14ac:dyDescent="0.2">
      <c r="A113" s="43"/>
      <c r="B113" s="44"/>
      <c r="C113" s="77" t="s">
        <v>69</v>
      </c>
      <c r="D113" s="77"/>
      <c r="E113" s="77"/>
      <c r="F113" s="45" t="s">
        <v>6</v>
      </c>
      <c r="G113" s="45" t="s">
        <v>6</v>
      </c>
      <c r="H113" s="45" t="s">
        <v>6</v>
      </c>
      <c r="I113" s="45" t="s">
        <v>6</v>
      </c>
      <c r="J113" s="46" t="s">
        <v>6</v>
      </c>
      <c r="K113" s="45" t="s">
        <v>6</v>
      </c>
      <c r="L113" s="46">
        <v>1620.61</v>
      </c>
      <c r="M113" s="41" t="s">
        <v>6</v>
      </c>
      <c r="N113" s="47">
        <v>18600</v>
      </c>
      <c r="O113" s="1"/>
      <c r="P113" s="1"/>
      <c r="Q113" s="1"/>
      <c r="R113" s="1"/>
      <c r="S113" s="1"/>
      <c r="T113" s="3" t="s">
        <v>69</v>
      </c>
      <c r="U113" s="1"/>
      <c r="V113" s="1"/>
      <c r="W113" s="1"/>
      <c r="X113" s="1"/>
      <c r="Y113" s="1"/>
      <c r="Z113" s="1"/>
      <c r="AA113" s="1"/>
      <c r="AB113" s="1"/>
      <c r="AC113" s="1"/>
    </row>
    <row r="114" spans="1:30" ht="30.6" x14ac:dyDescent="0.2">
      <c r="A114" s="27" t="s">
        <v>163</v>
      </c>
      <c r="B114" s="28" t="s">
        <v>164</v>
      </c>
      <c r="C114" s="79" t="s">
        <v>165</v>
      </c>
      <c r="D114" s="79"/>
      <c r="E114" s="79"/>
      <c r="F114" s="29" t="s">
        <v>149</v>
      </c>
      <c r="G114" s="29" t="s">
        <v>6</v>
      </c>
      <c r="H114" s="29" t="s">
        <v>6</v>
      </c>
      <c r="I114" s="29" t="s">
        <v>150</v>
      </c>
      <c r="J114" s="30" t="s">
        <v>6</v>
      </c>
      <c r="K114" s="29" t="s">
        <v>6</v>
      </c>
      <c r="L114" s="30" t="s">
        <v>6</v>
      </c>
      <c r="M114" s="31" t="s">
        <v>6</v>
      </c>
      <c r="N114" s="32" t="s">
        <v>6</v>
      </c>
      <c r="O114" s="1"/>
      <c r="P114" s="1"/>
      <c r="Q114" s="3" t="s">
        <v>165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30" ht="20.399999999999999" x14ac:dyDescent="0.2">
      <c r="A115" s="48"/>
      <c r="B115" s="34" t="s">
        <v>74</v>
      </c>
      <c r="C115" s="76" t="s">
        <v>75</v>
      </c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85"/>
      <c r="O115" s="1"/>
      <c r="P115" s="1"/>
      <c r="Q115" s="1"/>
      <c r="R115" s="1"/>
      <c r="S115" s="1"/>
      <c r="T115" s="1"/>
      <c r="U115" s="3" t="s">
        <v>75</v>
      </c>
      <c r="V115" s="1"/>
      <c r="W115" s="1"/>
      <c r="X115" s="1"/>
      <c r="Y115" s="1"/>
      <c r="Z115" s="1"/>
      <c r="AA115" s="1"/>
      <c r="AB115" s="1"/>
      <c r="AC115" s="1"/>
    </row>
    <row r="116" spans="1:30" ht="20.399999999999999" x14ac:dyDescent="0.2">
      <c r="A116" s="48"/>
      <c r="B116" s="34" t="s">
        <v>76</v>
      </c>
      <c r="C116" s="76" t="s">
        <v>77</v>
      </c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85"/>
      <c r="O116" s="1"/>
      <c r="P116" s="1"/>
      <c r="Q116" s="1"/>
      <c r="R116" s="1"/>
      <c r="S116" s="1"/>
      <c r="T116" s="1"/>
      <c r="U116" s="3" t="s">
        <v>77</v>
      </c>
      <c r="V116" s="1"/>
      <c r="W116" s="1"/>
      <c r="X116" s="1"/>
      <c r="Y116" s="1"/>
      <c r="Z116" s="1"/>
      <c r="AA116" s="1"/>
      <c r="AB116" s="1"/>
      <c r="AC116" s="1"/>
    </row>
    <row r="117" spans="1:30" ht="10.199999999999999" x14ac:dyDescent="0.2">
      <c r="A117" s="48"/>
      <c r="B117" s="34" t="s">
        <v>6</v>
      </c>
      <c r="C117" s="76" t="s">
        <v>166</v>
      </c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85"/>
      <c r="O117" s="1"/>
      <c r="P117" s="1"/>
      <c r="Q117" s="1"/>
      <c r="R117" s="1"/>
      <c r="S117" s="1"/>
      <c r="T117" s="1"/>
      <c r="U117" s="3" t="s">
        <v>166</v>
      </c>
      <c r="V117" s="1"/>
      <c r="W117" s="1"/>
      <c r="X117" s="1"/>
      <c r="Y117" s="1"/>
      <c r="Z117" s="1"/>
      <c r="AA117" s="1"/>
      <c r="AB117" s="1"/>
      <c r="AC117" s="1"/>
    </row>
    <row r="118" spans="1:30" ht="10.199999999999999" x14ac:dyDescent="0.2">
      <c r="A118" s="33"/>
      <c r="B118" s="34" t="s">
        <v>50</v>
      </c>
      <c r="C118" s="83" t="s">
        <v>55</v>
      </c>
      <c r="D118" s="83"/>
      <c r="E118" s="83"/>
      <c r="F118" s="35" t="s">
        <v>6</v>
      </c>
      <c r="G118" s="35" t="s">
        <v>6</v>
      </c>
      <c r="H118" s="35" t="s">
        <v>6</v>
      </c>
      <c r="I118" s="35" t="s">
        <v>6</v>
      </c>
      <c r="J118" s="36">
        <v>7.4</v>
      </c>
      <c r="K118" s="35" t="s">
        <v>167</v>
      </c>
      <c r="L118" s="36">
        <v>81.7</v>
      </c>
      <c r="M118" s="37">
        <v>12.63</v>
      </c>
      <c r="N118" s="38">
        <v>1032</v>
      </c>
      <c r="O118" s="1"/>
      <c r="P118" s="1"/>
      <c r="Q118" s="1"/>
      <c r="R118" s="3" t="s">
        <v>55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>
        <f>1.15*1.2*16</f>
        <v>22.08</v>
      </c>
    </row>
    <row r="119" spans="1:30" ht="10.199999999999999" x14ac:dyDescent="0.2">
      <c r="A119" s="33"/>
      <c r="B119" s="34" t="s">
        <v>70</v>
      </c>
      <c r="C119" s="84" t="s">
        <v>79</v>
      </c>
      <c r="D119" s="84"/>
      <c r="E119" s="84"/>
      <c r="F119" s="49" t="s">
        <v>6</v>
      </c>
      <c r="G119" s="49" t="s">
        <v>6</v>
      </c>
      <c r="H119" s="49" t="s">
        <v>6</v>
      </c>
      <c r="I119" s="49" t="s">
        <v>6</v>
      </c>
      <c r="J119" s="50">
        <v>9.94</v>
      </c>
      <c r="K119" s="49" t="s">
        <v>168</v>
      </c>
      <c r="L119" s="50">
        <v>119.28</v>
      </c>
      <c r="M119" s="51">
        <v>7.78</v>
      </c>
      <c r="N119" s="52">
        <v>928</v>
      </c>
      <c r="O119" s="1"/>
      <c r="P119" s="1"/>
      <c r="Q119" s="1"/>
      <c r="R119" s="3" t="s">
        <v>79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>
        <f>1.25*1.2*16</f>
        <v>24</v>
      </c>
    </row>
    <row r="120" spans="1:30" ht="10.199999999999999" x14ac:dyDescent="0.2">
      <c r="A120" s="33"/>
      <c r="B120" s="34" t="s">
        <v>81</v>
      </c>
      <c r="C120" s="84" t="s">
        <v>82</v>
      </c>
      <c r="D120" s="84"/>
      <c r="E120" s="84"/>
      <c r="F120" s="49" t="s">
        <v>6</v>
      </c>
      <c r="G120" s="49" t="s">
        <v>6</v>
      </c>
      <c r="H120" s="49" t="s">
        <v>6</v>
      </c>
      <c r="I120" s="49" t="s">
        <v>6</v>
      </c>
      <c r="J120" s="50">
        <v>5.15</v>
      </c>
      <c r="K120" s="49" t="s">
        <v>168</v>
      </c>
      <c r="L120" s="50">
        <v>61.8</v>
      </c>
      <c r="M120" s="51">
        <v>12.63</v>
      </c>
      <c r="N120" s="52">
        <v>781</v>
      </c>
      <c r="O120" s="1"/>
      <c r="P120" s="1"/>
      <c r="Q120" s="1"/>
      <c r="R120" s="3" t="s">
        <v>82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2">
        <f>1.25*1.2*16</f>
        <v>24</v>
      </c>
    </row>
    <row r="121" spans="1:30" ht="10.199999999999999" x14ac:dyDescent="0.2">
      <c r="A121" s="33"/>
      <c r="B121" s="34" t="s">
        <v>83</v>
      </c>
      <c r="C121" s="84" t="s">
        <v>84</v>
      </c>
      <c r="D121" s="84"/>
      <c r="E121" s="84"/>
      <c r="F121" s="49" t="s">
        <v>6</v>
      </c>
      <c r="G121" s="49" t="s">
        <v>6</v>
      </c>
      <c r="H121" s="49" t="s">
        <v>6</v>
      </c>
      <c r="I121" s="49" t="s">
        <v>6</v>
      </c>
      <c r="J121" s="50">
        <v>198.02</v>
      </c>
      <c r="K121" s="49" t="s">
        <v>169</v>
      </c>
      <c r="L121" s="50">
        <v>1584.16</v>
      </c>
      <c r="M121" s="51">
        <v>8.51</v>
      </c>
      <c r="N121" s="52">
        <v>13481</v>
      </c>
      <c r="O121" s="1"/>
      <c r="P121" s="1"/>
      <c r="Q121" s="1"/>
      <c r="R121" s="3" t="s">
        <v>84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30" ht="10.199999999999999" x14ac:dyDescent="0.2">
      <c r="A122" s="33"/>
      <c r="B122" s="34" t="s">
        <v>6</v>
      </c>
      <c r="C122" s="79" t="s">
        <v>56</v>
      </c>
      <c r="D122" s="79"/>
      <c r="E122" s="79"/>
      <c r="F122" s="29" t="s">
        <v>57</v>
      </c>
      <c r="G122" s="29" t="s">
        <v>150</v>
      </c>
      <c r="H122" s="29" t="s">
        <v>167</v>
      </c>
      <c r="I122" s="29" t="s">
        <v>170</v>
      </c>
      <c r="J122" s="30" t="s">
        <v>6</v>
      </c>
      <c r="K122" s="29" t="s">
        <v>6</v>
      </c>
      <c r="L122" s="30" t="s">
        <v>6</v>
      </c>
      <c r="M122" s="31" t="s">
        <v>6</v>
      </c>
      <c r="N122" s="32" t="s">
        <v>6</v>
      </c>
      <c r="O122" s="1"/>
      <c r="P122" s="1"/>
      <c r="Q122" s="1"/>
      <c r="R122" s="1"/>
      <c r="S122" s="3" t="s">
        <v>56</v>
      </c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30" ht="10.199999999999999" x14ac:dyDescent="0.2">
      <c r="A123" s="33"/>
      <c r="B123" s="34" t="s">
        <v>6</v>
      </c>
      <c r="C123" s="76" t="s">
        <v>87</v>
      </c>
      <c r="D123" s="76"/>
      <c r="E123" s="76"/>
      <c r="F123" s="39" t="s">
        <v>57</v>
      </c>
      <c r="G123" s="39" t="s">
        <v>88</v>
      </c>
      <c r="H123" s="39" t="s">
        <v>168</v>
      </c>
      <c r="I123" s="39" t="s">
        <v>171</v>
      </c>
      <c r="J123" s="40" t="s">
        <v>6</v>
      </c>
      <c r="K123" s="39" t="s">
        <v>6</v>
      </c>
      <c r="L123" s="40" t="s">
        <v>6</v>
      </c>
      <c r="M123" s="41" t="s">
        <v>6</v>
      </c>
      <c r="N123" s="42" t="s">
        <v>6</v>
      </c>
      <c r="O123" s="1"/>
      <c r="P123" s="1"/>
      <c r="Q123" s="1"/>
      <c r="R123" s="1"/>
      <c r="S123" s="3" t="s">
        <v>87</v>
      </c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30" ht="10.199999999999999" x14ac:dyDescent="0.2">
      <c r="A124" s="33"/>
      <c r="B124" s="34" t="s">
        <v>6</v>
      </c>
      <c r="C124" s="76" t="s">
        <v>60</v>
      </c>
      <c r="D124" s="76"/>
      <c r="E124" s="76"/>
      <c r="F124" s="39" t="s">
        <v>6</v>
      </c>
      <c r="G124" s="39" t="s">
        <v>6</v>
      </c>
      <c r="H124" s="39" t="s">
        <v>6</v>
      </c>
      <c r="I124" s="39" t="s">
        <v>6</v>
      </c>
      <c r="J124" s="40">
        <v>215.36</v>
      </c>
      <c r="K124" s="39" t="s">
        <v>6</v>
      </c>
      <c r="L124" s="40">
        <v>1785.14</v>
      </c>
      <c r="M124" s="41" t="s">
        <v>6</v>
      </c>
      <c r="N124" s="42" t="s">
        <v>6</v>
      </c>
      <c r="O124" s="1"/>
      <c r="P124" s="1"/>
      <c r="Q124" s="1"/>
      <c r="R124" s="1"/>
      <c r="S124" s="3" t="s">
        <v>60</v>
      </c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30" ht="10.199999999999999" x14ac:dyDescent="0.2">
      <c r="A125" s="33"/>
      <c r="B125" s="34" t="s">
        <v>6</v>
      </c>
      <c r="C125" s="76" t="s">
        <v>61</v>
      </c>
      <c r="D125" s="76"/>
      <c r="E125" s="76"/>
      <c r="F125" s="39" t="s">
        <v>6</v>
      </c>
      <c r="G125" s="39" t="s">
        <v>6</v>
      </c>
      <c r="H125" s="39" t="s">
        <v>6</v>
      </c>
      <c r="I125" s="39" t="s">
        <v>6</v>
      </c>
      <c r="J125" s="40" t="s">
        <v>6</v>
      </c>
      <c r="K125" s="39" t="s">
        <v>6</v>
      </c>
      <c r="L125" s="40">
        <v>143.5</v>
      </c>
      <c r="M125" s="41" t="s">
        <v>6</v>
      </c>
      <c r="N125" s="42">
        <v>1813</v>
      </c>
      <c r="O125" s="1"/>
      <c r="P125" s="1"/>
      <c r="Q125" s="1"/>
      <c r="R125" s="1"/>
      <c r="S125" s="3" t="s">
        <v>61</v>
      </c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30" ht="10.199999999999999" x14ac:dyDescent="0.2">
      <c r="A126" s="33"/>
      <c r="B126" s="34" t="s">
        <v>155</v>
      </c>
      <c r="C126" s="76" t="s">
        <v>156</v>
      </c>
      <c r="D126" s="76"/>
      <c r="E126" s="76"/>
      <c r="F126" s="39" t="s">
        <v>64</v>
      </c>
      <c r="G126" s="39" t="s">
        <v>157</v>
      </c>
      <c r="H126" s="39" t="s">
        <v>93</v>
      </c>
      <c r="I126" s="39" t="s">
        <v>158</v>
      </c>
      <c r="J126" s="40" t="s">
        <v>6</v>
      </c>
      <c r="K126" s="39" t="s">
        <v>6</v>
      </c>
      <c r="L126" s="40">
        <v>158.85</v>
      </c>
      <c r="M126" s="41" t="s">
        <v>6</v>
      </c>
      <c r="N126" s="42">
        <v>2007</v>
      </c>
      <c r="O126" s="1"/>
      <c r="P126" s="1"/>
      <c r="Q126" s="1"/>
      <c r="R126" s="1"/>
      <c r="S126" s="3" t="s">
        <v>156</v>
      </c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30" ht="20.399999999999999" x14ac:dyDescent="0.2">
      <c r="A127" s="33"/>
      <c r="B127" s="34" t="s">
        <v>159</v>
      </c>
      <c r="C127" s="76" t="s">
        <v>160</v>
      </c>
      <c r="D127" s="76"/>
      <c r="E127" s="76"/>
      <c r="F127" s="39" t="s">
        <v>64</v>
      </c>
      <c r="G127" s="39" t="s">
        <v>161</v>
      </c>
      <c r="H127" s="39" t="s">
        <v>98</v>
      </c>
      <c r="I127" s="39" t="s">
        <v>162</v>
      </c>
      <c r="J127" s="40" t="s">
        <v>6</v>
      </c>
      <c r="K127" s="39" t="s">
        <v>6</v>
      </c>
      <c r="L127" s="40">
        <v>91.48</v>
      </c>
      <c r="M127" s="41" t="s">
        <v>6</v>
      </c>
      <c r="N127" s="42">
        <v>1156</v>
      </c>
      <c r="O127" s="1"/>
      <c r="P127" s="1"/>
      <c r="Q127" s="1"/>
      <c r="R127" s="1"/>
      <c r="S127" s="3" t="s">
        <v>160</v>
      </c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30" ht="10.199999999999999" x14ac:dyDescent="0.2">
      <c r="A128" s="43"/>
      <c r="B128" s="44"/>
      <c r="C128" s="77" t="s">
        <v>69</v>
      </c>
      <c r="D128" s="77"/>
      <c r="E128" s="77"/>
      <c r="F128" s="45" t="s">
        <v>6</v>
      </c>
      <c r="G128" s="45" t="s">
        <v>6</v>
      </c>
      <c r="H128" s="45" t="s">
        <v>6</v>
      </c>
      <c r="I128" s="45" t="s">
        <v>6</v>
      </c>
      <c r="J128" s="46" t="s">
        <v>6</v>
      </c>
      <c r="K128" s="45" t="s">
        <v>6</v>
      </c>
      <c r="L128" s="46">
        <v>2035.47</v>
      </c>
      <c r="M128" s="41" t="s">
        <v>6</v>
      </c>
      <c r="N128" s="47">
        <v>18604</v>
      </c>
      <c r="O128" s="1"/>
      <c r="P128" s="1"/>
      <c r="Q128" s="1"/>
      <c r="R128" s="1"/>
      <c r="S128" s="1"/>
      <c r="T128" s="3" t="s">
        <v>69</v>
      </c>
      <c r="U128" s="1"/>
      <c r="V128" s="1"/>
      <c r="W128" s="1"/>
      <c r="X128" s="1"/>
      <c r="Y128" s="1"/>
      <c r="Z128" s="1"/>
      <c r="AA128" s="1"/>
      <c r="AB128" s="1"/>
      <c r="AC128" s="1"/>
    </row>
    <row r="129" spans="1:25" s="1" customFormat="1" ht="1.5" customHeight="1" x14ac:dyDescent="0.2">
      <c r="A129" s="45"/>
      <c r="B129" s="44"/>
      <c r="C129" s="44"/>
      <c r="D129" s="44"/>
      <c r="E129" s="44"/>
      <c r="F129" s="45"/>
      <c r="G129" s="45"/>
      <c r="H129" s="45"/>
      <c r="I129" s="45"/>
      <c r="J129" s="54"/>
      <c r="K129" s="45"/>
      <c r="L129" s="54"/>
      <c r="M129" s="39"/>
      <c r="N129" s="54"/>
    </row>
    <row r="130" spans="1:25" s="1" customFormat="1" ht="10.199999999999999" x14ac:dyDescent="0.2">
      <c r="A130" s="55"/>
      <c r="B130" s="56" t="s">
        <v>6</v>
      </c>
      <c r="C130" s="78" t="s">
        <v>172</v>
      </c>
      <c r="D130" s="78"/>
      <c r="E130" s="78"/>
      <c r="F130" s="78"/>
      <c r="G130" s="78"/>
      <c r="H130" s="78"/>
      <c r="I130" s="78"/>
      <c r="J130" s="78"/>
      <c r="K130" s="78"/>
      <c r="L130" s="57" t="s">
        <v>6</v>
      </c>
      <c r="M130" s="58"/>
      <c r="N130" s="59"/>
      <c r="W130" s="3" t="s">
        <v>172</v>
      </c>
    </row>
    <row r="131" spans="1:25" s="1" customFormat="1" ht="10.199999999999999" x14ac:dyDescent="0.2">
      <c r="A131" s="60"/>
      <c r="B131" s="34" t="s">
        <v>6</v>
      </c>
      <c r="C131" s="76" t="s">
        <v>134</v>
      </c>
      <c r="D131" s="76"/>
      <c r="E131" s="76"/>
      <c r="F131" s="76"/>
      <c r="G131" s="76"/>
      <c r="H131" s="76"/>
      <c r="I131" s="76"/>
      <c r="J131" s="76"/>
      <c r="K131" s="76"/>
      <c r="L131" s="61">
        <v>3656.08</v>
      </c>
      <c r="M131" s="62"/>
      <c r="N131" s="63" t="s">
        <v>6</v>
      </c>
      <c r="X131" s="3" t="s">
        <v>134</v>
      </c>
    </row>
    <row r="132" spans="1:25" s="1" customFormat="1" ht="10.199999999999999" x14ac:dyDescent="0.2">
      <c r="A132" s="60"/>
      <c r="B132" s="34" t="s">
        <v>6</v>
      </c>
      <c r="C132" s="76" t="s">
        <v>135</v>
      </c>
      <c r="D132" s="76"/>
      <c r="E132" s="76"/>
      <c r="F132" s="76"/>
      <c r="G132" s="76"/>
      <c r="H132" s="76"/>
      <c r="I132" s="76"/>
      <c r="J132" s="76"/>
      <c r="K132" s="76"/>
      <c r="L132" s="61" t="s">
        <v>6</v>
      </c>
      <c r="M132" s="62"/>
      <c r="N132" s="63" t="s">
        <v>6</v>
      </c>
      <c r="X132" s="3" t="s">
        <v>135</v>
      </c>
    </row>
    <row r="133" spans="1:25" s="1" customFormat="1" ht="10.199999999999999" x14ac:dyDescent="0.2">
      <c r="A133" s="60"/>
      <c r="B133" s="34" t="s">
        <v>6</v>
      </c>
      <c r="C133" s="76" t="s">
        <v>136</v>
      </c>
      <c r="D133" s="76"/>
      <c r="E133" s="76"/>
      <c r="F133" s="76"/>
      <c r="G133" s="76"/>
      <c r="H133" s="76"/>
      <c r="I133" s="76"/>
      <c r="J133" s="76"/>
      <c r="K133" s="76"/>
      <c r="L133" s="61">
        <v>496.53</v>
      </c>
      <c r="M133" s="62"/>
      <c r="N133" s="63" t="s">
        <v>6</v>
      </c>
      <c r="X133" s="3" t="s">
        <v>136</v>
      </c>
    </row>
    <row r="134" spans="1:25" s="1" customFormat="1" ht="10.199999999999999" x14ac:dyDescent="0.2">
      <c r="A134" s="60"/>
      <c r="B134" s="34" t="s">
        <v>6</v>
      </c>
      <c r="C134" s="76" t="s">
        <v>137</v>
      </c>
      <c r="D134" s="76"/>
      <c r="E134" s="76"/>
      <c r="F134" s="76"/>
      <c r="G134" s="76"/>
      <c r="H134" s="76"/>
      <c r="I134" s="76"/>
      <c r="J134" s="76"/>
      <c r="K134" s="76"/>
      <c r="L134" s="61">
        <v>160.80000000000001</v>
      </c>
      <c r="M134" s="62"/>
      <c r="N134" s="63" t="s">
        <v>6</v>
      </c>
      <c r="X134" s="3" t="s">
        <v>137</v>
      </c>
    </row>
    <row r="135" spans="1:25" s="1" customFormat="1" ht="10.199999999999999" x14ac:dyDescent="0.2">
      <c r="A135" s="60"/>
      <c r="B135" s="34" t="s">
        <v>6</v>
      </c>
      <c r="C135" s="76" t="s">
        <v>138</v>
      </c>
      <c r="D135" s="76"/>
      <c r="E135" s="76"/>
      <c r="F135" s="76"/>
      <c r="G135" s="76"/>
      <c r="H135" s="76"/>
      <c r="I135" s="76"/>
      <c r="J135" s="76"/>
      <c r="K135" s="76"/>
      <c r="L135" s="61">
        <v>1983.99</v>
      </c>
      <c r="M135" s="62"/>
      <c r="N135" s="63" t="s">
        <v>6</v>
      </c>
      <c r="X135" s="3" t="s">
        <v>138</v>
      </c>
    </row>
    <row r="136" spans="1:25" s="1" customFormat="1" ht="10.199999999999999" x14ac:dyDescent="0.2">
      <c r="A136" s="60"/>
      <c r="B136" s="34" t="s">
        <v>6</v>
      </c>
      <c r="C136" s="76" t="s">
        <v>139</v>
      </c>
      <c r="D136" s="76"/>
      <c r="E136" s="76"/>
      <c r="F136" s="76"/>
      <c r="G136" s="76"/>
      <c r="H136" s="76"/>
      <c r="I136" s="76"/>
      <c r="J136" s="76"/>
      <c r="K136" s="76"/>
      <c r="L136" s="61">
        <v>643.92999999999995</v>
      </c>
      <c r="M136" s="62"/>
      <c r="N136" s="63" t="s">
        <v>6</v>
      </c>
      <c r="X136" s="3" t="s">
        <v>139</v>
      </c>
    </row>
    <row r="137" spans="1:25" s="1" customFormat="1" ht="10.199999999999999" x14ac:dyDescent="0.2">
      <c r="A137" s="60"/>
      <c r="B137" s="34" t="s">
        <v>6</v>
      </c>
      <c r="C137" s="76" t="s">
        <v>140</v>
      </c>
      <c r="D137" s="76"/>
      <c r="E137" s="76"/>
      <c r="F137" s="76"/>
      <c r="G137" s="76"/>
      <c r="H137" s="76"/>
      <c r="I137" s="76"/>
      <c r="J137" s="76"/>
      <c r="K137" s="76"/>
      <c r="L137" s="61">
        <v>370.83</v>
      </c>
      <c r="M137" s="62"/>
      <c r="N137" s="63" t="s">
        <v>6</v>
      </c>
      <c r="X137" s="3" t="s">
        <v>140</v>
      </c>
    </row>
    <row r="138" spans="1:25" s="1" customFormat="1" ht="10.199999999999999" x14ac:dyDescent="0.2">
      <c r="A138" s="60"/>
      <c r="B138" s="34" t="s">
        <v>6</v>
      </c>
      <c r="C138" s="76" t="s">
        <v>141</v>
      </c>
      <c r="D138" s="76"/>
      <c r="E138" s="76"/>
      <c r="F138" s="76"/>
      <c r="G138" s="76"/>
      <c r="H138" s="76"/>
      <c r="I138" s="76"/>
      <c r="J138" s="76"/>
      <c r="K138" s="76"/>
      <c r="L138" s="61">
        <v>581.69000000000005</v>
      </c>
      <c r="M138" s="62"/>
      <c r="N138" s="63" t="s">
        <v>6</v>
      </c>
      <c r="X138" s="3" t="s">
        <v>141</v>
      </c>
    </row>
    <row r="139" spans="1:25" s="1" customFormat="1" ht="10.199999999999999" x14ac:dyDescent="0.2">
      <c r="A139" s="60"/>
      <c r="B139" s="34" t="s">
        <v>6</v>
      </c>
      <c r="C139" s="76" t="s">
        <v>142</v>
      </c>
      <c r="D139" s="76"/>
      <c r="E139" s="76"/>
      <c r="F139" s="76"/>
      <c r="G139" s="76"/>
      <c r="H139" s="76"/>
      <c r="I139" s="76"/>
      <c r="J139" s="76"/>
      <c r="K139" s="76"/>
      <c r="L139" s="61">
        <v>643.92999999999995</v>
      </c>
      <c r="M139" s="62"/>
      <c r="N139" s="63" t="s">
        <v>6</v>
      </c>
      <c r="X139" s="3" t="s">
        <v>142</v>
      </c>
    </row>
    <row r="140" spans="1:25" s="1" customFormat="1" ht="10.199999999999999" x14ac:dyDescent="0.2">
      <c r="A140" s="60"/>
      <c r="B140" s="34" t="s">
        <v>6</v>
      </c>
      <c r="C140" s="76" t="s">
        <v>143</v>
      </c>
      <c r="D140" s="76"/>
      <c r="E140" s="76"/>
      <c r="F140" s="76"/>
      <c r="G140" s="76"/>
      <c r="H140" s="76"/>
      <c r="I140" s="76"/>
      <c r="J140" s="76"/>
      <c r="K140" s="76"/>
      <c r="L140" s="61">
        <v>370.83</v>
      </c>
      <c r="M140" s="62"/>
      <c r="N140" s="63" t="s">
        <v>6</v>
      </c>
      <c r="X140" s="3" t="s">
        <v>143</v>
      </c>
    </row>
    <row r="141" spans="1:25" s="1" customFormat="1" ht="10.199999999999999" x14ac:dyDescent="0.2">
      <c r="A141" s="60"/>
      <c r="B141" s="54" t="s">
        <v>6</v>
      </c>
      <c r="C141" s="77" t="s">
        <v>173</v>
      </c>
      <c r="D141" s="77"/>
      <c r="E141" s="77"/>
      <c r="F141" s="77"/>
      <c r="G141" s="77"/>
      <c r="H141" s="77"/>
      <c r="I141" s="77"/>
      <c r="J141" s="77"/>
      <c r="K141" s="77"/>
      <c r="L141" s="64">
        <v>3656.08</v>
      </c>
      <c r="M141" s="65"/>
      <c r="N141" s="66"/>
      <c r="Y141" s="3" t="s">
        <v>173</v>
      </c>
    </row>
    <row r="142" spans="1:25" s="1" customFormat="1" ht="10.199999999999999" x14ac:dyDescent="0.2">
      <c r="A142" s="80" t="s">
        <v>174</v>
      </c>
      <c r="B142" s="81"/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1"/>
      <c r="N142" s="82"/>
      <c r="P142" s="3" t="s">
        <v>174</v>
      </c>
    </row>
    <row r="143" spans="1:25" s="1" customFormat="1" ht="20.399999999999999" x14ac:dyDescent="0.2">
      <c r="A143" s="27" t="s">
        <v>175</v>
      </c>
      <c r="B143" s="28" t="s">
        <v>176</v>
      </c>
      <c r="C143" s="79" t="s">
        <v>177</v>
      </c>
      <c r="D143" s="79"/>
      <c r="E143" s="79"/>
      <c r="F143" s="29" t="s">
        <v>178</v>
      </c>
      <c r="G143" s="29" t="s">
        <v>6</v>
      </c>
      <c r="H143" s="29" t="s">
        <v>6</v>
      </c>
      <c r="I143" s="29" t="s">
        <v>179</v>
      </c>
      <c r="J143" s="30" t="s">
        <v>6</v>
      </c>
      <c r="K143" s="29" t="s">
        <v>6</v>
      </c>
      <c r="L143" s="30" t="s">
        <v>6</v>
      </c>
      <c r="M143" s="31" t="s">
        <v>6</v>
      </c>
      <c r="N143" s="32" t="s">
        <v>6</v>
      </c>
      <c r="Q143" s="3" t="s">
        <v>177</v>
      </c>
    </row>
    <row r="144" spans="1:25" s="1" customFormat="1" ht="20.399999999999999" x14ac:dyDescent="0.2">
      <c r="A144" s="48"/>
      <c r="B144" s="34" t="s">
        <v>76</v>
      </c>
      <c r="C144" s="76" t="s">
        <v>77</v>
      </c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85"/>
      <c r="U144" s="3" t="s">
        <v>77</v>
      </c>
    </row>
    <row r="145" spans="1:22" s="1" customFormat="1" ht="10.199999999999999" x14ac:dyDescent="0.2">
      <c r="A145" s="33"/>
      <c r="B145" s="34" t="s">
        <v>50</v>
      </c>
      <c r="C145" s="83" t="s">
        <v>55</v>
      </c>
      <c r="D145" s="83"/>
      <c r="E145" s="83"/>
      <c r="F145" s="35" t="s">
        <v>6</v>
      </c>
      <c r="G145" s="35" t="s">
        <v>6</v>
      </c>
      <c r="H145" s="35" t="s">
        <v>6</v>
      </c>
      <c r="I145" s="35" t="s">
        <v>6</v>
      </c>
      <c r="J145" s="36">
        <v>264.63</v>
      </c>
      <c r="K145" s="35" t="s">
        <v>180</v>
      </c>
      <c r="L145" s="36">
        <v>254.04</v>
      </c>
      <c r="M145" s="37">
        <v>12.63</v>
      </c>
      <c r="N145" s="38">
        <v>3209</v>
      </c>
      <c r="R145" s="3" t="s">
        <v>55</v>
      </c>
    </row>
    <row r="146" spans="1:22" s="1" customFormat="1" ht="10.199999999999999" x14ac:dyDescent="0.2">
      <c r="A146" s="33"/>
      <c r="B146" s="34" t="s">
        <v>70</v>
      </c>
      <c r="C146" s="84" t="s">
        <v>79</v>
      </c>
      <c r="D146" s="84"/>
      <c r="E146" s="84"/>
      <c r="F146" s="49" t="s">
        <v>6</v>
      </c>
      <c r="G146" s="49" t="s">
        <v>6</v>
      </c>
      <c r="H146" s="49" t="s">
        <v>6</v>
      </c>
      <c r="I146" s="49" t="s">
        <v>6</v>
      </c>
      <c r="J146" s="50">
        <v>63.44</v>
      </c>
      <c r="K146" s="49" t="s">
        <v>180</v>
      </c>
      <c r="L146" s="50">
        <v>60.9</v>
      </c>
      <c r="M146" s="51">
        <v>3.48</v>
      </c>
      <c r="N146" s="52">
        <v>212</v>
      </c>
      <c r="R146" s="3" t="s">
        <v>79</v>
      </c>
    </row>
    <row r="147" spans="1:22" s="1" customFormat="1" ht="10.199999999999999" x14ac:dyDescent="0.2">
      <c r="A147" s="33"/>
      <c r="B147" s="34" t="s">
        <v>83</v>
      </c>
      <c r="C147" s="84" t="s">
        <v>84</v>
      </c>
      <c r="D147" s="84"/>
      <c r="E147" s="84"/>
      <c r="F147" s="49" t="s">
        <v>6</v>
      </c>
      <c r="G147" s="49" t="s">
        <v>6</v>
      </c>
      <c r="H147" s="49" t="s">
        <v>6</v>
      </c>
      <c r="I147" s="49" t="s">
        <v>6</v>
      </c>
      <c r="J147" s="50">
        <v>17.54</v>
      </c>
      <c r="K147" s="49" t="s">
        <v>6</v>
      </c>
      <c r="L147" s="50">
        <v>14.03</v>
      </c>
      <c r="M147" s="51">
        <v>6.97</v>
      </c>
      <c r="N147" s="52">
        <v>98</v>
      </c>
      <c r="R147" s="3" t="s">
        <v>84</v>
      </c>
    </row>
    <row r="148" spans="1:22" s="1" customFormat="1" ht="10.199999999999999" x14ac:dyDescent="0.2">
      <c r="A148" s="33"/>
      <c r="B148" s="34" t="s">
        <v>6</v>
      </c>
      <c r="C148" s="79" t="s">
        <v>56</v>
      </c>
      <c r="D148" s="79"/>
      <c r="E148" s="79"/>
      <c r="F148" s="29" t="s">
        <v>57</v>
      </c>
      <c r="G148" s="29" t="s">
        <v>181</v>
      </c>
      <c r="H148" s="29" t="s">
        <v>180</v>
      </c>
      <c r="I148" s="29" t="s">
        <v>182</v>
      </c>
      <c r="J148" s="30" t="s">
        <v>6</v>
      </c>
      <c r="K148" s="29" t="s">
        <v>6</v>
      </c>
      <c r="L148" s="30" t="s">
        <v>6</v>
      </c>
      <c r="M148" s="31" t="s">
        <v>6</v>
      </c>
      <c r="N148" s="32" t="s">
        <v>6</v>
      </c>
      <c r="S148" s="3" t="s">
        <v>56</v>
      </c>
    </row>
    <row r="149" spans="1:22" s="1" customFormat="1" ht="10.199999999999999" x14ac:dyDescent="0.2">
      <c r="A149" s="33"/>
      <c r="B149" s="34" t="s">
        <v>6</v>
      </c>
      <c r="C149" s="76" t="s">
        <v>60</v>
      </c>
      <c r="D149" s="76"/>
      <c r="E149" s="76"/>
      <c r="F149" s="39" t="s">
        <v>6</v>
      </c>
      <c r="G149" s="39" t="s">
        <v>6</v>
      </c>
      <c r="H149" s="39" t="s">
        <v>6</v>
      </c>
      <c r="I149" s="39" t="s">
        <v>6</v>
      </c>
      <c r="J149" s="40">
        <v>345.61</v>
      </c>
      <c r="K149" s="39" t="s">
        <v>6</v>
      </c>
      <c r="L149" s="40">
        <v>328.97</v>
      </c>
      <c r="M149" s="41" t="s">
        <v>6</v>
      </c>
      <c r="N149" s="42" t="s">
        <v>6</v>
      </c>
      <c r="S149" s="3" t="s">
        <v>60</v>
      </c>
    </row>
    <row r="150" spans="1:22" s="1" customFormat="1" ht="20.399999999999999" x14ac:dyDescent="0.2">
      <c r="A150" s="53" t="s">
        <v>183</v>
      </c>
      <c r="B150" s="34" t="s">
        <v>184</v>
      </c>
      <c r="C150" s="76" t="s">
        <v>185</v>
      </c>
      <c r="D150" s="76"/>
      <c r="E150" s="76"/>
      <c r="F150" s="39" t="s">
        <v>186</v>
      </c>
      <c r="G150" s="39" t="s">
        <v>187</v>
      </c>
      <c r="H150" s="39" t="s">
        <v>6</v>
      </c>
      <c r="I150" s="39" t="s">
        <v>188</v>
      </c>
      <c r="J150" s="40">
        <v>2.6</v>
      </c>
      <c r="K150" s="39" t="s">
        <v>6</v>
      </c>
      <c r="L150" s="40">
        <v>36.4</v>
      </c>
      <c r="M150" s="41">
        <v>6.97</v>
      </c>
      <c r="N150" s="42">
        <v>254</v>
      </c>
      <c r="V150" s="3" t="s">
        <v>185</v>
      </c>
    </row>
    <row r="151" spans="1:22" s="1" customFormat="1" ht="30.6" x14ac:dyDescent="0.2">
      <c r="A151" s="53" t="s">
        <v>189</v>
      </c>
      <c r="B151" s="34" t="s">
        <v>190</v>
      </c>
      <c r="C151" s="76" t="s">
        <v>191</v>
      </c>
      <c r="D151" s="76"/>
      <c r="E151" s="76"/>
      <c r="F151" s="39" t="s">
        <v>192</v>
      </c>
      <c r="G151" s="39" t="s">
        <v>193</v>
      </c>
      <c r="H151" s="39" t="s">
        <v>6</v>
      </c>
      <c r="I151" s="39" t="s">
        <v>194</v>
      </c>
      <c r="J151" s="40">
        <v>18.059999999999999</v>
      </c>
      <c r="K151" s="39" t="s">
        <v>6</v>
      </c>
      <c r="L151" s="40">
        <v>146.21</v>
      </c>
      <c r="M151" s="41">
        <v>6.97</v>
      </c>
      <c r="N151" s="42">
        <v>1019</v>
      </c>
      <c r="V151" s="3" t="s">
        <v>191</v>
      </c>
    </row>
    <row r="152" spans="1:22" s="1" customFormat="1" ht="10.199999999999999" x14ac:dyDescent="0.2">
      <c r="A152" s="33"/>
      <c r="B152" s="34" t="s">
        <v>6</v>
      </c>
      <c r="C152" s="76" t="s">
        <v>61</v>
      </c>
      <c r="D152" s="76"/>
      <c r="E152" s="76"/>
      <c r="F152" s="39" t="s">
        <v>6</v>
      </c>
      <c r="G152" s="39" t="s">
        <v>6</v>
      </c>
      <c r="H152" s="39" t="s">
        <v>6</v>
      </c>
      <c r="I152" s="39" t="s">
        <v>6</v>
      </c>
      <c r="J152" s="40" t="s">
        <v>6</v>
      </c>
      <c r="K152" s="39" t="s">
        <v>6</v>
      </c>
      <c r="L152" s="40">
        <v>254.04</v>
      </c>
      <c r="M152" s="41" t="s">
        <v>6</v>
      </c>
      <c r="N152" s="42">
        <v>3209</v>
      </c>
      <c r="S152" s="3" t="s">
        <v>61</v>
      </c>
    </row>
    <row r="153" spans="1:22" s="1" customFormat="1" ht="20.399999999999999" x14ac:dyDescent="0.2">
      <c r="A153" s="33"/>
      <c r="B153" s="34" t="s">
        <v>195</v>
      </c>
      <c r="C153" s="76" t="s">
        <v>196</v>
      </c>
      <c r="D153" s="76"/>
      <c r="E153" s="76"/>
      <c r="F153" s="39" t="s">
        <v>64</v>
      </c>
      <c r="G153" s="39" t="s">
        <v>197</v>
      </c>
      <c r="H153" s="39" t="s">
        <v>6</v>
      </c>
      <c r="I153" s="39" t="s">
        <v>197</v>
      </c>
      <c r="J153" s="40" t="s">
        <v>6</v>
      </c>
      <c r="K153" s="39" t="s">
        <v>6</v>
      </c>
      <c r="L153" s="40">
        <v>241.34</v>
      </c>
      <c r="M153" s="41" t="s">
        <v>6</v>
      </c>
      <c r="N153" s="42">
        <v>3049</v>
      </c>
      <c r="S153" s="3" t="s">
        <v>196</v>
      </c>
    </row>
    <row r="154" spans="1:22" s="1" customFormat="1" ht="20.399999999999999" x14ac:dyDescent="0.2">
      <c r="A154" s="33"/>
      <c r="B154" s="34" t="s">
        <v>198</v>
      </c>
      <c r="C154" s="76" t="s">
        <v>199</v>
      </c>
      <c r="D154" s="76"/>
      <c r="E154" s="76"/>
      <c r="F154" s="39" t="s">
        <v>64</v>
      </c>
      <c r="G154" s="39" t="s">
        <v>200</v>
      </c>
      <c r="H154" s="39" t="s">
        <v>6</v>
      </c>
      <c r="I154" s="39" t="s">
        <v>200</v>
      </c>
      <c r="J154" s="40" t="s">
        <v>6</v>
      </c>
      <c r="K154" s="39" t="s">
        <v>6</v>
      </c>
      <c r="L154" s="40">
        <v>165.13</v>
      </c>
      <c r="M154" s="41" t="s">
        <v>6</v>
      </c>
      <c r="N154" s="42">
        <v>2086</v>
      </c>
      <c r="S154" s="3" t="s">
        <v>199</v>
      </c>
    </row>
    <row r="155" spans="1:22" s="1" customFormat="1" ht="10.199999999999999" x14ac:dyDescent="0.2">
      <c r="A155" s="43"/>
      <c r="B155" s="44"/>
      <c r="C155" s="77" t="s">
        <v>69</v>
      </c>
      <c r="D155" s="77"/>
      <c r="E155" s="77"/>
      <c r="F155" s="45" t="s">
        <v>6</v>
      </c>
      <c r="G155" s="45" t="s">
        <v>6</v>
      </c>
      <c r="H155" s="45" t="s">
        <v>6</v>
      </c>
      <c r="I155" s="45" t="s">
        <v>6</v>
      </c>
      <c r="J155" s="46" t="s">
        <v>6</v>
      </c>
      <c r="K155" s="45" t="s">
        <v>6</v>
      </c>
      <c r="L155" s="46">
        <v>918.05</v>
      </c>
      <c r="M155" s="41" t="s">
        <v>6</v>
      </c>
      <c r="N155" s="47">
        <v>9927</v>
      </c>
      <c r="T155" s="3" t="s">
        <v>69</v>
      </c>
    </row>
    <row r="156" spans="1:22" s="1" customFormat="1" ht="40.799999999999997" x14ac:dyDescent="0.2">
      <c r="A156" s="27" t="s">
        <v>201</v>
      </c>
      <c r="B156" s="28" t="s">
        <v>202</v>
      </c>
      <c r="C156" s="79" t="s">
        <v>203</v>
      </c>
      <c r="D156" s="79"/>
      <c r="E156" s="79"/>
      <c r="F156" s="29" t="s">
        <v>178</v>
      </c>
      <c r="G156" s="29" t="s">
        <v>6</v>
      </c>
      <c r="H156" s="29" t="s">
        <v>6</v>
      </c>
      <c r="I156" s="29" t="s">
        <v>204</v>
      </c>
      <c r="J156" s="30" t="s">
        <v>6</v>
      </c>
      <c r="K156" s="29" t="s">
        <v>6</v>
      </c>
      <c r="L156" s="30" t="s">
        <v>6</v>
      </c>
      <c r="M156" s="31" t="s">
        <v>6</v>
      </c>
      <c r="N156" s="32" t="s">
        <v>6</v>
      </c>
      <c r="Q156" s="3" t="s">
        <v>203</v>
      </c>
    </row>
    <row r="157" spans="1:22" s="1" customFormat="1" ht="20.399999999999999" x14ac:dyDescent="0.2">
      <c r="A157" s="48"/>
      <c r="B157" s="34" t="s">
        <v>76</v>
      </c>
      <c r="C157" s="76" t="s">
        <v>77</v>
      </c>
      <c r="D157" s="76"/>
      <c r="E157" s="76"/>
      <c r="F157" s="76"/>
      <c r="G157" s="76"/>
      <c r="H157" s="76"/>
      <c r="I157" s="76"/>
      <c r="J157" s="76"/>
      <c r="K157" s="76"/>
      <c r="L157" s="76"/>
      <c r="M157" s="76"/>
      <c r="N157" s="85"/>
      <c r="U157" s="3" t="s">
        <v>77</v>
      </c>
    </row>
    <row r="158" spans="1:22" s="1" customFormat="1" ht="10.199999999999999" x14ac:dyDescent="0.2">
      <c r="A158" s="33"/>
      <c r="B158" s="34" t="s">
        <v>50</v>
      </c>
      <c r="C158" s="83" t="s">
        <v>55</v>
      </c>
      <c r="D158" s="83"/>
      <c r="E158" s="83"/>
      <c r="F158" s="35" t="s">
        <v>6</v>
      </c>
      <c r="G158" s="35" t="s">
        <v>6</v>
      </c>
      <c r="H158" s="35" t="s">
        <v>6</v>
      </c>
      <c r="I158" s="35" t="s">
        <v>6</v>
      </c>
      <c r="J158" s="36">
        <v>96.1</v>
      </c>
      <c r="K158" s="35" t="s">
        <v>180</v>
      </c>
      <c r="L158" s="36">
        <v>46.13</v>
      </c>
      <c r="M158" s="37">
        <v>12.63</v>
      </c>
      <c r="N158" s="38">
        <v>583</v>
      </c>
      <c r="R158" s="3" t="s">
        <v>55</v>
      </c>
    </row>
    <row r="159" spans="1:22" s="1" customFormat="1" ht="10.199999999999999" x14ac:dyDescent="0.2">
      <c r="A159" s="33"/>
      <c r="B159" s="34" t="s">
        <v>70</v>
      </c>
      <c r="C159" s="84" t="s">
        <v>79</v>
      </c>
      <c r="D159" s="84"/>
      <c r="E159" s="84"/>
      <c r="F159" s="49" t="s">
        <v>6</v>
      </c>
      <c r="G159" s="49" t="s">
        <v>6</v>
      </c>
      <c r="H159" s="49" t="s">
        <v>6</v>
      </c>
      <c r="I159" s="49" t="s">
        <v>6</v>
      </c>
      <c r="J159" s="50">
        <v>5.37</v>
      </c>
      <c r="K159" s="49" t="s">
        <v>180</v>
      </c>
      <c r="L159" s="50">
        <v>2.58</v>
      </c>
      <c r="M159" s="51">
        <v>7.15</v>
      </c>
      <c r="N159" s="52">
        <v>18</v>
      </c>
      <c r="R159" s="3" t="s">
        <v>79</v>
      </c>
    </row>
    <row r="160" spans="1:22" s="1" customFormat="1" ht="10.199999999999999" x14ac:dyDescent="0.2">
      <c r="A160" s="33"/>
      <c r="B160" s="34" t="s">
        <v>81</v>
      </c>
      <c r="C160" s="84" t="s">
        <v>82</v>
      </c>
      <c r="D160" s="84"/>
      <c r="E160" s="84"/>
      <c r="F160" s="49" t="s">
        <v>6</v>
      </c>
      <c r="G160" s="49" t="s">
        <v>6</v>
      </c>
      <c r="H160" s="49" t="s">
        <v>6</v>
      </c>
      <c r="I160" s="49" t="s">
        <v>6</v>
      </c>
      <c r="J160" s="50">
        <v>0.49</v>
      </c>
      <c r="K160" s="49" t="s">
        <v>180</v>
      </c>
      <c r="L160" s="50">
        <v>0.24</v>
      </c>
      <c r="M160" s="51">
        <v>12.63</v>
      </c>
      <c r="N160" s="52">
        <v>3</v>
      </c>
      <c r="R160" s="3" t="s">
        <v>82</v>
      </c>
    </row>
    <row r="161" spans="1:21" s="1" customFormat="1" ht="10.199999999999999" x14ac:dyDescent="0.2">
      <c r="A161" s="33"/>
      <c r="B161" s="34" t="s">
        <v>83</v>
      </c>
      <c r="C161" s="84" t="s">
        <v>84</v>
      </c>
      <c r="D161" s="84"/>
      <c r="E161" s="84"/>
      <c r="F161" s="49" t="s">
        <v>6</v>
      </c>
      <c r="G161" s="49" t="s">
        <v>6</v>
      </c>
      <c r="H161" s="49" t="s">
        <v>6</v>
      </c>
      <c r="I161" s="49" t="s">
        <v>6</v>
      </c>
      <c r="J161" s="50">
        <v>30.22</v>
      </c>
      <c r="K161" s="49" t="s">
        <v>6</v>
      </c>
      <c r="L161" s="50">
        <v>12.09</v>
      </c>
      <c r="M161" s="51">
        <v>5.92</v>
      </c>
      <c r="N161" s="52">
        <v>72</v>
      </c>
      <c r="R161" s="3" t="s">
        <v>84</v>
      </c>
    </row>
    <row r="162" spans="1:21" s="1" customFormat="1" ht="10.199999999999999" x14ac:dyDescent="0.2">
      <c r="A162" s="33"/>
      <c r="B162" s="34" t="s">
        <v>6</v>
      </c>
      <c r="C162" s="79" t="s">
        <v>56</v>
      </c>
      <c r="D162" s="79"/>
      <c r="E162" s="79"/>
      <c r="F162" s="29" t="s">
        <v>57</v>
      </c>
      <c r="G162" s="29" t="s">
        <v>205</v>
      </c>
      <c r="H162" s="29" t="s">
        <v>180</v>
      </c>
      <c r="I162" s="29" t="s">
        <v>206</v>
      </c>
      <c r="J162" s="30" t="s">
        <v>6</v>
      </c>
      <c r="K162" s="29" t="s">
        <v>6</v>
      </c>
      <c r="L162" s="30" t="s">
        <v>6</v>
      </c>
      <c r="M162" s="31" t="s">
        <v>6</v>
      </c>
      <c r="N162" s="32" t="s">
        <v>6</v>
      </c>
      <c r="S162" s="3" t="s">
        <v>56</v>
      </c>
    </row>
    <row r="163" spans="1:21" s="1" customFormat="1" ht="10.199999999999999" x14ac:dyDescent="0.2">
      <c r="A163" s="33"/>
      <c r="B163" s="34" t="s">
        <v>6</v>
      </c>
      <c r="C163" s="76" t="s">
        <v>87</v>
      </c>
      <c r="D163" s="76"/>
      <c r="E163" s="76"/>
      <c r="F163" s="39" t="s">
        <v>57</v>
      </c>
      <c r="G163" s="39" t="s">
        <v>131</v>
      </c>
      <c r="H163" s="39" t="s">
        <v>180</v>
      </c>
      <c r="I163" s="39" t="s">
        <v>207</v>
      </c>
      <c r="J163" s="40" t="s">
        <v>6</v>
      </c>
      <c r="K163" s="39" t="s">
        <v>6</v>
      </c>
      <c r="L163" s="40" t="s">
        <v>6</v>
      </c>
      <c r="M163" s="41" t="s">
        <v>6</v>
      </c>
      <c r="N163" s="42" t="s">
        <v>6</v>
      </c>
      <c r="S163" s="3" t="s">
        <v>87</v>
      </c>
    </row>
    <row r="164" spans="1:21" s="1" customFormat="1" ht="10.199999999999999" x14ac:dyDescent="0.2">
      <c r="A164" s="33"/>
      <c r="B164" s="34" t="s">
        <v>6</v>
      </c>
      <c r="C164" s="76" t="s">
        <v>60</v>
      </c>
      <c r="D164" s="76"/>
      <c r="E164" s="76"/>
      <c r="F164" s="39" t="s">
        <v>6</v>
      </c>
      <c r="G164" s="39" t="s">
        <v>6</v>
      </c>
      <c r="H164" s="39" t="s">
        <v>6</v>
      </c>
      <c r="I164" s="39" t="s">
        <v>6</v>
      </c>
      <c r="J164" s="40">
        <v>131.69</v>
      </c>
      <c r="K164" s="39" t="s">
        <v>6</v>
      </c>
      <c r="L164" s="40">
        <v>60.8</v>
      </c>
      <c r="M164" s="41" t="s">
        <v>6</v>
      </c>
      <c r="N164" s="42" t="s">
        <v>6</v>
      </c>
      <c r="S164" s="3" t="s">
        <v>60</v>
      </c>
    </row>
    <row r="165" spans="1:21" s="1" customFormat="1" ht="10.199999999999999" x14ac:dyDescent="0.2">
      <c r="A165" s="33"/>
      <c r="B165" s="34" t="s">
        <v>6</v>
      </c>
      <c r="C165" s="76" t="s">
        <v>61</v>
      </c>
      <c r="D165" s="76"/>
      <c r="E165" s="76"/>
      <c r="F165" s="39" t="s">
        <v>6</v>
      </c>
      <c r="G165" s="39" t="s">
        <v>6</v>
      </c>
      <c r="H165" s="39" t="s">
        <v>6</v>
      </c>
      <c r="I165" s="39" t="s">
        <v>6</v>
      </c>
      <c r="J165" s="40" t="s">
        <v>6</v>
      </c>
      <c r="K165" s="39" t="s">
        <v>6</v>
      </c>
      <c r="L165" s="40">
        <v>46.37</v>
      </c>
      <c r="M165" s="41" t="s">
        <v>6</v>
      </c>
      <c r="N165" s="42">
        <v>586</v>
      </c>
      <c r="S165" s="3" t="s">
        <v>61</v>
      </c>
    </row>
    <row r="166" spans="1:21" s="1" customFormat="1" ht="20.399999999999999" x14ac:dyDescent="0.2">
      <c r="A166" s="33"/>
      <c r="B166" s="34" t="s">
        <v>195</v>
      </c>
      <c r="C166" s="76" t="s">
        <v>196</v>
      </c>
      <c r="D166" s="76"/>
      <c r="E166" s="76"/>
      <c r="F166" s="39" t="s">
        <v>64</v>
      </c>
      <c r="G166" s="39" t="s">
        <v>197</v>
      </c>
      <c r="H166" s="39" t="s">
        <v>6</v>
      </c>
      <c r="I166" s="39" t="s">
        <v>197</v>
      </c>
      <c r="J166" s="40" t="s">
        <v>6</v>
      </c>
      <c r="K166" s="39" t="s">
        <v>6</v>
      </c>
      <c r="L166" s="40">
        <v>44.05</v>
      </c>
      <c r="M166" s="41" t="s">
        <v>6</v>
      </c>
      <c r="N166" s="42">
        <v>557</v>
      </c>
      <c r="S166" s="3" t="s">
        <v>196</v>
      </c>
    </row>
    <row r="167" spans="1:21" s="1" customFormat="1" ht="20.399999999999999" x14ac:dyDescent="0.2">
      <c r="A167" s="33"/>
      <c r="B167" s="34" t="s">
        <v>198</v>
      </c>
      <c r="C167" s="76" t="s">
        <v>199</v>
      </c>
      <c r="D167" s="76"/>
      <c r="E167" s="76"/>
      <c r="F167" s="39" t="s">
        <v>64</v>
      </c>
      <c r="G167" s="39" t="s">
        <v>200</v>
      </c>
      <c r="H167" s="39" t="s">
        <v>6</v>
      </c>
      <c r="I167" s="39" t="s">
        <v>200</v>
      </c>
      <c r="J167" s="40" t="s">
        <v>6</v>
      </c>
      <c r="K167" s="39" t="s">
        <v>6</v>
      </c>
      <c r="L167" s="40">
        <v>30.14</v>
      </c>
      <c r="M167" s="41" t="s">
        <v>6</v>
      </c>
      <c r="N167" s="42">
        <v>381</v>
      </c>
      <c r="S167" s="3" t="s">
        <v>199</v>
      </c>
    </row>
    <row r="168" spans="1:21" s="1" customFormat="1" ht="10.199999999999999" x14ac:dyDescent="0.2">
      <c r="A168" s="43"/>
      <c r="B168" s="44"/>
      <c r="C168" s="77" t="s">
        <v>69</v>
      </c>
      <c r="D168" s="77"/>
      <c r="E168" s="77"/>
      <c r="F168" s="45" t="s">
        <v>6</v>
      </c>
      <c r="G168" s="45" t="s">
        <v>6</v>
      </c>
      <c r="H168" s="45" t="s">
        <v>6</v>
      </c>
      <c r="I168" s="45" t="s">
        <v>6</v>
      </c>
      <c r="J168" s="46" t="s">
        <v>6</v>
      </c>
      <c r="K168" s="45" t="s">
        <v>6</v>
      </c>
      <c r="L168" s="46">
        <v>134.99</v>
      </c>
      <c r="M168" s="41" t="s">
        <v>6</v>
      </c>
      <c r="N168" s="47">
        <v>1611</v>
      </c>
      <c r="T168" s="3" t="s">
        <v>69</v>
      </c>
    </row>
    <row r="169" spans="1:21" s="1" customFormat="1" ht="61.2" x14ac:dyDescent="0.2">
      <c r="A169" s="27" t="s">
        <v>208</v>
      </c>
      <c r="B169" s="28" t="s">
        <v>209</v>
      </c>
      <c r="C169" s="79" t="s">
        <v>210</v>
      </c>
      <c r="D169" s="79"/>
      <c r="E169" s="79"/>
      <c r="F169" s="29" t="s">
        <v>211</v>
      </c>
      <c r="G169" s="29" t="s">
        <v>6</v>
      </c>
      <c r="H169" s="29" t="s">
        <v>6</v>
      </c>
      <c r="I169" s="29" t="s">
        <v>212</v>
      </c>
      <c r="J169" s="30">
        <v>8963.39</v>
      </c>
      <c r="K169" s="29" t="s">
        <v>6</v>
      </c>
      <c r="L169" s="30">
        <v>365.71</v>
      </c>
      <c r="M169" s="31">
        <v>5.6</v>
      </c>
      <c r="N169" s="32">
        <v>2048</v>
      </c>
      <c r="Q169" s="3" t="s">
        <v>210</v>
      </c>
    </row>
    <row r="170" spans="1:21" s="1" customFormat="1" ht="30.6" x14ac:dyDescent="0.2">
      <c r="A170" s="27" t="s">
        <v>123</v>
      </c>
      <c r="B170" s="28" t="s">
        <v>213</v>
      </c>
      <c r="C170" s="79" t="s">
        <v>214</v>
      </c>
      <c r="D170" s="79"/>
      <c r="E170" s="79"/>
      <c r="F170" s="29" t="s">
        <v>215</v>
      </c>
      <c r="G170" s="29" t="s">
        <v>6</v>
      </c>
      <c r="H170" s="29" t="s">
        <v>6</v>
      </c>
      <c r="I170" s="29" t="s">
        <v>216</v>
      </c>
      <c r="J170" s="30" t="s">
        <v>6</v>
      </c>
      <c r="K170" s="29" t="s">
        <v>6</v>
      </c>
      <c r="L170" s="30" t="s">
        <v>6</v>
      </c>
      <c r="M170" s="31" t="s">
        <v>6</v>
      </c>
      <c r="N170" s="32" t="s">
        <v>6</v>
      </c>
      <c r="Q170" s="3" t="s">
        <v>214</v>
      </c>
    </row>
    <row r="171" spans="1:21" s="1" customFormat="1" ht="20.399999999999999" x14ac:dyDescent="0.2">
      <c r="A171" s="48"/>
      <c r="B171" s="34" t="s">
        <v>76</v>
      </c>
      <c r="C171" s="76" t="s">
        <v>77</v>
      </c>
      <c r="D171" s="76"/>
      <c r="E171" s="76"/>
      <c r="F171" s="76"/>
      <c r="G171" s="76"/>
      <c r="H171" s="76"/>
      <c r="I171" s="76"/>
      <c r="J171" s="76"/>
      <c r="K171" s="76"/>
      <c r="L171" s="76"/>
      <c r="M171" s="76"/>
      <c r="N171" s="85"/>
      <c r="U171" s="3" t="s">
        <v>77</v>
      </c>
    </row>
    <row r="172" spans="1:21" s="1" customFormat="1" ht="10.199999999999999" x14ac:dyDescent="0.2">
      <c r="A172" s="33"/>
      <c r="B172" s="34" t="s">
        <v>50</v>
      </c>
      <c r="C172" s="83" t="s">
        <v>55</v>
      </c>
      <c r="D172" s="83"/>
      <c r="E172" s="83"/>
      <c r="F172" s="35" t="s">
        <v>6</v>
      </c>
      <c r="G172" s="35" t="s">
        <v>6</v>
      </c>
      <c r="H172" s="35" t="s">
        <v>6</v>
      </c>
      <c r="I172" s="35" t="s">
        <v>6</v>
      </c>
      <c r="J172" s="36">
        <v>1467.9</v>
      </c>
      <c r="K172" s="35" t="s">
        <v>180</v>
      </c>
      <c r="L172" s="36">
        <v>105.69</v>
      </c>
      <c r="M172" s="37">
        <v>12.63</v>
      </c>
      <c r="N172" s="38">
        <v>1335</v>
      </c>
      <c r="R172" s="3" t="s">
        <v>55</v>
      </c>
    </row>
    <row r="173" spans="1:21" s="1" customFormat="1" ht="10.199999999999999" x14ac:dyDescent="0.2">
      <c r="A173" s="33"/>
      <c r="B173" s="34" t="s">
        <v>70</v>
      </c>
      <c r="C173" s="84" t="s">
        <v>79</v>
      </c>
      <c r="D173" s="84"/>
      <c r="E173" s="84"/>
      <c r="F173" s="49" t="s">
        <v>6</v>
      </c>
      <c r="G173" s="49" t="s">
        <v>6</v>
      </c>
      <c r="H173" s="49" t="s">
        <v>6</v>
      </c>
      <c r="I173" s="49" t="s">
        <v>6</v>
      </c>
      <c r="J173" s="50">
        <v>322.08</v>
      </c>
      <c r="K173" s="49" t="s">
        <v>180</v>
      </c>
      <c r="L173" s="50">
        <v>23.19</v>
      </c>
      <c r="M173" s="51">
        <v>6.76</v>
      </c>
      <c r="N173" s="52">
        <v>157</v>
      </c>
      <c r="R173" s="3" t="s">
        <v>79</v>
      </c>
    </row>
    <row r="174" spans="1:21" s="1" customFormat="1" ht="10.199999999999999" x14ac:dyDescent="0.2">
      <c r="A174" s="33"/>
      <c r="B174" s="34" t="s">
        <v>81</v>
      </c>
      <c r="C174" s="84" t="s">
        <v>82</v>
      </c>
      <c r="D174" s="84"/>
      <c r="E174" s="84"/>
      <c r="F174" s="49" t="s">
        <v>6</v>
      </c>
      <c r="G174" s="49" t="s">
        <v>6</v>
      </c>
      <c r="H174" s="49" t="s">
        <v>6</v>
      </c>
      <c r="I174" s="49" t="s">
        <v>6</v>
      </c>
      <c r="J174" s="50">
        <v>26.49</v>
      </c>
      <c r="K174" s="49" t="s">
        <v>180</v>
      </c>
      <c r="L174" s="50">
        <v>1.91</v>
      </c>
      <c r="M174" s="51">
        <v>12.63</v>
      </c>
      <c r="N174" s="52">
        <v>24</v>
      </c>
      <c r="R174" s="3" t="s">
        <v>82</v>
      </c>
    </row>
    <row r="175" spans="1:21" s="1" customFormat="1" ht="10.199999999999999" x14ac:dyDescent="0.2">
      <c r="A175" s="33"/>
      <c r="B175" s="34" t="s">
        <v>83</v>
      </c>
      <c r="C175" s="84" t="s">
        <v>84</v>
      </c>
      <c r="D175" s="84"/>
      <c r="E175" s="84"/>
      <c r="F175" s="49" t="s">
        <v>6</v>
      </c>
      <c r="G175" s="49" t="s">
        <v>6</v>
      </c>
      <c r="H175" s="49" t="s">
        <v>6</v>
      </c>
      <c r="I175" s="49" t="s">
        <v>6</v>
      </c>
      <c r="J175" s="50">
        <v>518.71</v>
      </c>
      <c r="K175" s="49" t="s">
        <v>6</v>
      </c>
      <c r="L175" s="50">
        <v>31.12</v>
      </c>
      <c r="M175" s="51">
        <v>7.88</v>
      </c>
      <c r="N175" s="52">
        <v>245</v>
      </c>
      <c r="R175" s="3" t="s">
        <v>84</v>
      </c>
    </row>
    <row r="176" spans="1:21" s="1" customFormat="1" ht="10.199999999999999" x14ac:dyDescent="0.2">
      <c r="A176" s="33"/>
      <c r="B176" s="34" t="s">
        <v>6</v>
      </c>
      <c r="C176" s="79" t="s">
        <v>56</v>
      </c>
      <c r="D176" s="79"/>
      <c r="E176" s="79"/>
      <c r="F176" s="29" t="s">
        <v>57</v>
      </c>
      <c r="G176" s="29" t="s">
        <v>217</v>
      </c>
      <c r="H176" s="29" t="s">
        <v>180</v>
      </c>
      <c r="I176" s="29" t="s">
        <v>218</v>
      </c>
      <c r="J176" s="30" t="s">
        <v>6</v>
      </c>
      <c r="K176" s="29" t="s">
        <v>6</v>
      </c>
      <c r="L176" s="30" t="s">
        <v>6</v>
      </c>
      <c r="M176" s="31" t="s">
        <v>6</v>
      </c>
      <c r="N176" s="32" t="s">
        <v>6</v>
      </c>
      <c r="S176" s="3" t="s">
        <v>56</v>
      </c>
    </row>
    <row r="177" spans="1:24" s="1" customFormat="1" ht="10.199999999999999" x14ac:dyDescent="0.2">
      <c r="A177" s="33"/>
      <c r="B177" s="34" t="s">
        <v>6</v>
      </c>
      <c r="C177" s="76" t="s">
        <v>87</v>
      </c>
      <c r="D177" s="76"/>
      <c r="E177" s="76"/>
      <c r="F177" s="39" t="s">
        <v>57</v>
      </c>
      <c r="G177" s="39" t="s">
        <v>219</v>
      </c>
      <c r="H177" s="39" t="s">
        <v>180</v>
      </c>
      <c r="I177" s="39" t="s">
        <v>220</v>
      </c>
      <c r="J177" s="40" t="s">
        <v>6</v>
      </c>
      <c r="K177" s="39" t="s">
        <v>6</v>
      </c>
      <c r="L177" s="40" t="s">
        <v>6</v>
      </c>
      <c r="M177" s="41" t="s">
        <v>6</v>
      </c>
      <c r="N177" s="42" t="s">
        <v>6</v>
      </c>
      <c r="S177" s="3" t="s">
        <v>87</v>
      </c>
    </row>
    <row r="178" spans="1:24" s="1" customFormat="1" ht="10.199999999999999" x14ac:dyDescent="0.2">
      <c r="A178" s="33"/>
      <c r="B178" s="34" t="s">
        <v>6</v>
      </c>
      <c r="C178" s="76" t="s">
        <v>60</v>
      </c>
      <c r="D178" s="76"/>
      <c r="E178" s="76"/>
      <c r="F178" s="39" t="s">
        <v>6</v>
      </c>
      <c r="G178" s="39" t="s">
        <v>6</v>
      </c>
      <c r="H178" s="39" t="s">
        <v>6</v>
      </c>
      <c r="I178" s="39" t="s">
        <v>6</v>
      </c>
      <c r="J178" s="40">
        <v>2308.69</v>
      </c>
      <c r="K178" s="39" t="s">
        <v>6</v>
      </c>
      <c r="L178" s="40">
        <v>160</v>
      </c>
      <c r="M178" s="41" t="s">
        <v>6</v>
      </c>
      <c r="N178" s="42" t="s">
        <v>6</v>
      </c>
      <c r="S178" s="3" t="s">
        <v>60</v>
      </c>
    </row>
    <row r="179" spans="1:24" s="1" customFormat="1" ht="10.199999999999999" x14ac:dyDescent="0.2">
      <c r="A179" s="33"/>
      <c r="B179" s="34" t="s">
        <v>6</v>
      </c>
      <c r="C179" s="76" t="s">
        <v>61</v>
      </c>
      <c r="D179" s="76"/>
      <c r="E179" s="76"/>
      <c r="F179" s="39" t="s">
        <v>6</v>
      </c>
      <c r="G179" s="39" t="s">
        <v>6</v>
      </c>
      <c r="H179" s="39" t="s">
        <v>6</v>
      </c>
      <c r="I179" s="39" t="s">
        <v>6</v>
      </c>
      <c r="J179" s="40" t="s">
        <v>6</v>
      </c>
      <c r="K179" s="39" t="s">
        <v>6</v>
      </c>
      <c r="L179" s="40">
        <v>107.6</v>
      </c>
      <c r="M179" s="41" t="s">
        <v>6</v>
      </c>
      <c r="N179" s="42">
        <v>1359</v>
      </c>
      <c r="S179" s="3" t="s">
        <v>61</v>
      </c>
    </row>
    <row r="180" spans="1:24" s="1" customFormat="1" ht="20.399999999999999" x14ac:dyDescent="0.2">
      <c r="A180" s="33"/>
      <c r="B180" s="34" t="s">
        <v>195</v>
      </c>
      <c r="C180" s="76" t="s">
        <v>196</v>
      </c>
      <c r="D180" s="76"/>
      <c r="E180" s="76"/>
      <c r="F180" s="39" t="s">
        <v>64</v>
      </c>
      <c r="G180" s="39" t="s">
        <v>197</v>
      </c>
      <c r="H180" s="39" t="s">
        <v>6</v>
      </c>
      <c r="I180" s="39" t="s">
        <v>197</v>
      </c>
      <c r="J180" s="40" t="s">
        <v>6</v>
      </c>
      <c r="K180" s="39" t="s">
        <v>6</v>
      </c>
      <c r="L180" s="40">
        <v>102.22</v>
      </c>
      <c r="M180" s="41" t="s">
        <v>6</v>
      </c>
      <c r="N180" s="42">
        <v>1291</v>
      </c>
      <c r="S180" s="3" t="s">
        <v>196</v>
      </c>
    </row>
    <row r="181" spans="1:24" s="1" customFormat="1" ht="20.399999999999999" x14ac:dyDescent="0.2">
      <c r="A181" s="33"/>
      <c r="B181" s="34" t="s">
        <v>198</v>
      </c>
      <c r="C181" s="76" t="s">
        <v>199</v>
      </c>
      <c r="D181" s="76"/>
      <c r="E181" s="76"/>
      <c r="F181" s="39" t="s">
        <v>64</v>
      </c>
      <c r="G181" s="39" t="s">
        <v>200</v>
      </c>
      <c r="H181" s="39" t="s">
        <v>6</v>
      </c>
      <c r="I181" s="39" t="s">
        <v>200</v>
      </c>
      <c r="J181" s="40" t="s">
        <v>6</v>
      </c>
      <c r="K181" s="39" t="s">
        <v>6</v>
      </c>
      <c r="L181" s="40">
        <v>69.94</v>
      </c>
      <c r="M181" s="41" t="s">
        <v>6</v>
      </c>
      <c r="N181" s="42">
        <v>883</v>
      </c>
      <c r="S181" s="3" t="s">
        <v>199</v>
      </c>
    </row>
    <row r="182" spans="1:24" s="1" customFormat="1" ht="10.199999999999999" x14ac:dyDescent="0.2">
      <c r="A182" s="43"/>
      <c r="B182" s="44"/>
      <c r="C182" s="77" t="s">
        <v>69</v>
      </c>
      <c r="D182" s="77"/>
      <c r="E182" s="77"/>
      <c r="F182" s="45" t="s">
        <v>6</v>
      </c>
      <c r="G182" s="45" t="s">
        <v>6</v>
      </c>
      <c r="H182" s="45" t="s">
        <v>6</v>
      </c>
      <c r="I182" s="45" t="s">
        <v>6</v>
      </c>
      <c r="J182" s="46" t="s">
        <v>6</v>
      </c>
      <c r="K182" s="45" t="s">
        <v>6</v>
      </c>
      <c r="L182" s="46">
        <v>332.16</v>
      </c>
      <c r="M182" s="41" t="s">
        <v>6</v>
      </c>
      <c r="N182" s="47">
        <v>3911</v>
      </c>
      <c r="T182" s="3" t="s">
        <v>69</v>
      </c>
    </row>
    <row r="183" spans="1:24" s="1" customFormat="1" ht="51" x14ac:dyDescent="0.2">
      <c r="A183" s="27" t="s">
        <v>188</v>
      </c>
      <c r="B183" s="28" t="s">
        <v>221</v>
      </c>
      <c r="C183" s="79" t="s">
        <v>222</v>
      </c>
      <c r="D183" s="79"/>
      <c r="E183" s="79"/>
      <c r="F183" s="29" t="s">
        <v>223</v>
      </c>
      <c r="G183" s="29" t="s">
        <v>6</v>
      </c>
      <c r="H183" s="29" t="s">
        <v>6</v>
      </c>
      <c r="I183" s="29" t="s">
        <v>112</v>
      </c>
      <c r="J183" s="30">
        <v>409.79</v>
      </c>
      <c r="K183" s="29" t="s">
        <v>6</v>
      </c>
      <c r="L183" s="30">
        <v>2458.7399999999998</v>
      </c>
      <c r="M183" s="31">
        <v>4.09</v>
      </c>
      <c r="N183" s="32">
        <v>10056</v>
      </c>
      <c r="Q183" s="3" t="s">
        <v>222</v>
      </c>
    </row>
    <row r="184" spans="1:24" s="1" customFormat="1" ht="1.5" customHeight="1" x14ac:dyDescent="0.2">
      <c r="A184" s="45"/>
      <c r="B184" s="44"/>
      <c r="C184" s="44"/>
      <c r="D184" s="44"/>
      <c r="E184" s="44"/>
      <c r="F184" s="45"/>
      <c r="G184" s="45"/>
      <c r="H184" s="45"/>
      <c r="I184" s="45"/>
      <c r="J184" s="54"/>
      <c r="K184" s="45"/>
      <c r="L184" s="54"/>
      <c r="M184" s="39"/>
      <c r="N184" s="54"/>
    </row>
    <row r="185" spans="1:24" s="1" customFormat="1" ht="10.199999999999999" x14ac:dyDescent="0.2">
      <c r="A185" s="55"/>
      <c r="B185" s="56" t="s">
        <v>6</v>
      </c>
      <c r="C185" s="78" t="s">
        <v>224</v>
      </c>
      <c r="D185" s="78"/>
      <c r="E185" s="78"/>
      <c r="F185" s="78"/>
      <c r="G185" s="78"/>
      <c r="H185" s="78"/>
      <c r="I185" s="78"/>
      <c r="J185" s="78"/>
      <c r="K185" s="78"/>
      <c r="L185" s="57" t="s">
        <v>6</v>
      </c>
      <c r="M185" s="58"/>
      <c r="N185" s="59"/>
      <c r="W185" s="3" t="s">
        <v>224</v>
      </c>
    </row>
    <row r="186" spans="1:24" s="1" customFormat="1" ht="10.199999999999999" x14ac:dyDescent="0.2">
      <c r="A186" s="60"/>
      <c r="B186" s="34" t="s">
        <v>6</v>
      </c>
      <c r="C186" s="76" t="s">
        <v>225</v>
      </c>
      <c r="D186" s="76"/>
      <c r="E186" s="76"/>
      <c r="F186" s="76"/>
      <c r="G186" s="76"/>
      <c r="H186" s="76"/>
      <c r="I186" s="76"/>
      <c r="J186" s="76"/>
      <c r="K186" s="76"/>
      <c r="L186" s="61">
        <v>4209.6499999999996</v>
      </c>
      <c r="M186" s="62"/>
      <c r="N186" s="63" t="s">
        <v>6</v>
      </c>
      <c r="X186" s="3" t="s">
        <v>225</v>
      </c>
    </row>
    <row r="187" spans="1:24" s="1" customFormat="1" ht="10.199999999999999" x14ac:dyDescent="0.2">
      <c r="A187" s="60"/>
      <c r="B187" s="34" t="s">
        <v>6</v>
      </c>
      <c r="C187" s="76" t="s">
        <v>135</v>
      </c>
      <c r="D187" s="76"/>
      <c r="E187" s="76"/>
      <c r="F187" s="76"/>
      <c r="G187" s="76"/>
      <c r="H187" s="76"/>
      <c r="I187" s="76"/>
      <c r="J187" s="76"/>
      <c r="K187" s="76"/>
      <c r="L187" s="61" t="s">
        <v>6</v>
      </c>
      <c r="M187" s="62"/>
      <c r="N187" s="63" t="s">
        <v>6</v>
      </c>
      <c r="X187" s="3" t="s">
        <v>135</v>
      </c>
    </row>
    <row r="188" spans="1:24" s="1" customFormat="1" ht="10.199999999999999" x14ac:dyDescent="0.2">
      <c r="A188" s="60"/>
      <c r="B188" s="34" t="s">
        <v>6</v>
      </c>
      <c r="C188" s="76" t="s">
        <v>136</v>
      </c>
      <c r="D188" s="76"/>
      <c r="E188" s="76"/>
      <c r="F188" s="76"/>
      <c r="G188" s="76"/>
      <c r="H188" s="76"/>
      <c r="I188" s="76"/>
      <c r="J188" s="76"/>
      <c r="K188" s="76"/>
      <c r="L188" s="61">
        <v>405.86</v>
      </c>
      <c r="M188" s="62"/>
      <c r="N188" s="63" t="s">
        <v>6</v>
      </c>
      <c r="X188" s="3" t="s">
        <v>136</v>
      </c>
    </row>
    <row r="189" spans="1:24" s="1" customFormat="1" ht="10.199999999999999" x14ac:dyDescent="0.2">
      <c r="A189" s="60"/>
      <c r="B189" s="34" t="s">
        <v>6</v>
      </c>
      <c r="C189" s="76" t="s">
        <v>137</v>
      </c>
      <c r="D189" s="76"/>
      <c r="E189" s="76"/>
      <c r="F189" s="76"/>
      <c r="G189" s="76"/>
      <c r="H189" s="76"/>
      <c r="I189" s="76"/>
      <c r="J189" s="76"/>
      <c r="K189" s="76"/>
      <c r="L189" s="61">
        <v>86.67</v>
      </c>
      <c r="M189" s="62"/>
      <c r="N189" s="63" t="s">
        <v>6</v>
      </c>
      <c r="X189" s="3" t="s">
        <v>137</v>
      </c>
    </row>
    <row r="190" spans="1:24" s="1" customFormat="1" ht="10.199999999999999" x14ac:dyDescent="0.2">
      <c r="A190" s="60"/>
      <c r="B190" s="34" t="s">
        <v>6</v>
      </c>
      <c r="C190" s="76" t="s">
        <v>138</v>
      </c>
      <c r="D190" s="76"/>
      <c r="E190" s="76"/>
      <c r="F190" s="76"/>
      <c r="G190" s="76"/>
      <c r="H190" s="76"/>
      <c r="I190" s="76"/>
      <c r="J190" s="76"/>
      <c r="K190" s="76"/>
      <c r="L190" s="61">
        <v>3064.3</v>
      </c>
      <c r="M190" s="62"/>
      <c r="N190" s="63" t="s">
        <v>6</v>
      </c>
      <c r="X190" s="3" t="s">
        <v>138</v>
      </c>
    </row>
    <row r="191" spans="1:24" s="1" customFormat="1" ht="10.199999999999999" x14ac:dyDescent="0.2">
      <c r="A191" s="60"/>
      <c r="B191" s="34" t="s">
        <v>6</v>
      </c>
      <c r="C191" s="76" t="s">
        <v>139</v>
      </c>
      <c r="D191" s="76"/>
      <c r="E191" s="76"/>
      <c r="F191" s="76"/>
      <c r="G191" s="76"/>
      <c r="H191" s="76"/>
      <c r="I191" s="76"/>
      <c r="J191" s="76"/>
      <c r="K191" s="76"/>
      <c r="L191" s="61">
        <v>387.61</v>
      </c>
      <c r="M191" s="62"/>
      <c r="N191" s="63" t="s">
        <v>6</v>
      </c>
      <c r="X191" s="3" t="s">
        <v>139</v>
      </c>
    </row>
    <row r="192" spans="1:24" s="1" customFormat="1" ht="10.199999999999999" x14ac:dyDescent="0.2">
      <c r="A192" s="60"/>
      <c r="B192" s="34" t="s">
        <v>6</v>
      </c>
      <c r="C192" s="76" t="s">
        <v>140</v>
      </c>
      <c r="D192" s="76"/>
      <c r="E192" s="76"/>
      <c r="F192" s="76"/>
      <c r="G192" s="76"/>
      <c r="H192" s="76"/>
      <c r="I192" s="76"/>
      <c r="J192" s="76"/>
      <c r="K192" s="76"/>
      <c r="L192" s="61">
        <v>265.20999999999998</v>
      </c>
      <c r="M192" s="62"/>
      <c r="N192" s="63" t="s">
        <v>6</v>
      </c>
      <c r="X192" s="3" t="s">
        <v>140</v>
      </c>
    </row>
    <row r="193" spans="1:29" ht="10.199999999999999" x14ac:dyDescent="0.2">
      <c r="A193" s="60"/>
      <c r="B193" s="34" t="s">
        <v>6</v>
      </c>
      <c r="C193" s="76" t="s">
        <v>141</v>
      </c>
      <c r="D193" s="76"/>
      <c r="E193" s="76"/>
      <c r="F193" s="76"/>
      <c r="G193" s="76"/>
      <c r="H193" s="76"/>
      <c r="I193" s="76"/>
      <c r="J193" s="76"/>
      <c r="K193" s="76"/>
      <c r="L193" s="61">
        <v>408.01</v>
      </c>
      <c r="M193" s="62"/>
      <c r="N193" s="63" t="s">
        <v>6</v>
      </c>
      <c r="O193" s="1"/>
      <c r="P193" s="1"/>
      <c r="Q193" s="1"/>
      <c r="R193" s="1"/>
      <c r="S193" s="1"/>
      <c r="T193" s="1"/>
      <c r="U193" s="1"/>
      <c r="V193" s="1"/>
      <c r="W193" s="1"/>
      <c r="X193" s="3" t="s">
        <v>141</v>
      </c>
      <c r="Y193" s="1"/>
      <c r="Z193" s="1"/>
      <c r="AA193" s="1"/>
      <c r="AB193" s="1"/>
      <c r="AC193" s="1"/>
    </row>
    <row r="194" spans="1:29" ht="10.199999999999999" x14ac:dyDescent="0.2">
      <c r="A194" s="60"/>
      <c r="B194" s="34" t="s">
        <v>6</v>
      </c>
      <c r="C194" s="76" t="s">
        <v>142</v>
      </c>
      <c r="D194" s="76"/>
      <c r="E194" s="76"/>
      <c r="F194" s="76"/>
      <c r="G194" s="76"/>
      <c r="H194" s="76"/>
      <c r="I194" s="76"/>
      <c r="J194" s="76"/>
      <c r="K194" s="76"/>
      <c r="L194" s="61">
        <v>387.61</v>
      </c>
      <c r="M194" s="62"/>
      <c r="N194" s="63" t="s">
        <v>6</v>
      </c>
      <c r="O194" s="1"/>
      <c r="P194" s="1"/>
      <c r="Q194" s="1"/>
      <c r="R194" s="1"/>
      <c r="S194" s="1"/>
      <c r="T194" s="1"/>
      <c r="U194" s="1"/>
      <c r="V194" s="1"/>
      <c r="W194" s="1"/>
      <c r="X194" s="3" t="s">
        <v>142</v>
      </c>
      <c r="Y194" s="1"/>
      <c r="Z194" s="1"/>
      <c r="AA194" s="1"/>
      <c r="AB194" s="1"/>
      <c r="AC194" s="1"/>
    </row>
    <row r="195" spans="1:29" ht="10.199999999999999" x14ac:dyDescent="0.2">
      <c r="A195" s="60"/>
      <c r="B195" s="34" t="s">
        <v>6</v>
      </c>
      <c r="C195" s="76" t="s">
        <v>143</v>
      </c>
      <c r="D195" s="76"/>
      <c r="E195" s="76"/>
      <c r="F195" s="76"/>
      <c r="G195" s="76"/>
      <c r="H195" s="76"/>
      <c r="I195" s="76"/>
      <c r="J195" s="76"/>
      <c r="K195" s="76"/>
      <c r="L195" s="61">
        <v>265.20999999999998</v>
      </c>
      <c r="M195" s="62"/>
      <c r="N195" s="63" t="s">
        <v>6</v>
      </c>
      <c r="O195" s="1"/>
      <c r="P195" s="1"/>
      <c r="Q195" s="1"/>
      <c r="R195" s="1"/>
      <c r="S195" s="1"/>
      <c r="T195" s="1"/>
      <c r="U195" s="1"/>
      <c r="V195" s="1"/>
      <c r="W195" s="1"/>
      <c r="X195" s="3" t="s">
        <v>143</v>
      </c>
      <c r="Y195" s="1"/>
      <c r="Z195" s="1"/>
      <c r="AA195" s="1"/>
      <c r="AB195" s="1"/>
      <c r="AC195" s="1"/>
    </row>
    <row r="196" spans="1:29" ht="10.199999999999999" x14ac:dyDescent="0.2">
      <c r="A196" s="60"/>
      <c r="B196" s="54" t="s">
        <v>6</v>
      </c>
      <c r="C196" s="77" t="s">
        <v>226</v>
      </c>
      <c r="D196" s="77"/>
      <c r="E196" s="77"/>
      <c r="F196" s="77"/>
      <c r="G196" s="77"/>
      <c r="H196" s="77"/>
      <c r="I196" s="77"/>
      <c r="J196" s="77"/>
      <c r="K196" s="77"/>
      <c r="L196" s="64">
        <v>4209.6499999999996</v>
      </c>
      <c r="M196" s="65"/>
      <c r="N196" s="66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3" t="s">
        <v>226</v>
      </c>
      <c r="Z196" s="1"/>
      <c r="AA196" s="1"/>
      <c r="AB196" s="1"/>
      <c r="AC196" s="1"/>
    </row>
    <row r="197" spans="1:29" ht="10.199999999999999" x14ac:dyDescent="0.2">
      <c r="A197" s="80" t="s">
        <v>227</v>
      </c>
      <c r="B197" s="81"/>
      <c r="C197" s="81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2"/>
      <c r="O197" s="1"/>
      <c r="P197" s="3" t="s">
        <v>227</v>
      </c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20.399999999999999" x14ac:dyDescent="0.2">
      <c r="A198" s="27" t="s">
        <v>228</v>
      </c>
      <c r="B198" s="28" t="s">
        <v>229</v>
      </c>
      <c r="C198" s="79" t="s">
        <v>230</v>
      </c>
      <c r="D198" s="79"/>
      <c r="E198" s="79"/>
      <c r="F198" s="29" t="s">
        <v>231</v>
      </c>
      <c r="G198" s="29" t="s">
        <v>6</v>
      </c>
      <c r="H198" s="29" t="s">
        <v>6</v>
      </c>
      <c r="I198" s="29" t="s">
        <v>50</v>
      </c>
      <c r="J198" s="30" t="s">
        <v>6</v>
      </c>
      <c r="K198" s="29" t="s">
        <v>6</v>
      </c>
      <c r="L198" s="30" t="s">
        <v>6</v>
      </c>
      <c r="M198" s="31" t="s">
        <v>6</v>
      </c>
      <c r="N198" s="32" t="s">
        <v>6</v>
      </c>
      <c r="O198" s="1"/>
      <c r="P198" s="1"/>
      <c r="Q198" s="3" t="s">
        <v>230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10.199999999999999" x14ac:dyDescent="0.2">
      <c r="A199" s="33"/>
      <c r="B199" s="34" t="s">
        <v>50</v>
      </c>
      <c r="C199" s="83" t="s">
        <v>55</v>
      </c>
      <c r="D199" s="83"/>
      <c r="E199" s="83"/>
      <c r="F199" s="35" t="s">
        <v>6</v>
      </c>
      <c r="G199" s="35" t="s">
        <v>6</v>
      </c>
      <c r="H199" s="35" t="s">
        <v>6</v>
      </c>
      <c r="I199" s="35" t="s">
        <v>6</v>
      </c>
      <c r="J199" s="36">
        <v>14.04</v>
      </c>
      <c r="K199" s="35" t="s">
        <v>6</v>
      </c>
      <c r="L199" s="36">
        <v>14.04</v>
      </c>
      <c r="M199" s="37">
        <v>12.63</v>
      </c>
      <c r="N199" s="38">
        <v>177</v>
      </c>
      <c r="O199" s="1"/>
      <c r="P199" s="1"/>
      <c r="Q199" s="1"/>
      <c r="R199" s="3" t="s">
        <v>55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10.199999999999999" x14ac:dyDescent="0.2">
      <c r="A200" s="33"/>
      <c r="B200" s="34" t="s">
        <v>83</v>
      </c>
      <c r="C200" s="84" t="s">
        <v>84</v>
      </c>
      <c r="D200" s="84"/>
      <c r="E200" s="84"/>
      <c r="F200" s="49" t="s">
        <v>6</v>
      </c>
      <c r="G200" s="49" t="s">
        <v>6</v>
      </c>
      <c r="H200" s="49" t="s">
        <v>6</v>
      </c>
      <c r="I200" s="49" t="s">
        <v>6</v>
      </c>
      <c r="J200" s="50">
        <v>17.2</v>
      </c>
      <c r="K200" s="49" t="s">
        <v>6</v>
      </c>
      <c r="L200" s="50">
        <v>17.2</v>
      </c>
      <c r="M200" s="51">
        <v>9.41</v>
      </c>
      <c r="N200" s="52">
        <v>162</v>
      </c>
      <c r="O200" s="1"/>
      <c r="P200" s="1"/>
      <c r="Q200" s="1"/>
      <c r="R200" s="3" t="s">
        <v>84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10.199999999999999" x14ac:dyDescent="0.2">
      <c r="A201" s="33"/>
      <c r="B201" s="34" t="s">
        <v>6</v>
      </c>
      <c r="C201" s="79" t="s">
        <v>56</v>
      </c>
      <c r="D201" s="79"/>
      <c r="E201" s="79"/>
      <c r="F201" s="29" t="s">
        <v>57</v>
      </c>
      <c r="G201" s="29" t="s">
        <v>232</v>
      </c>
      <c r="H201" s="29" t="s">
        <v>6</v>
      </c>
      <c r="I201" s="29" t="s">
        <v>232</v>
      </c>
      <c r="J201" s="30" t="s">
        <v>6</v>
      </c>
      <c r="K201" s="29" t="s">
        <v>6</v>
      </c>
      <c r="L201" s="30" t="s">
        <v>6</v>
      </c>
      <c r="M201" s="31" t="s">
        <v>6</v>
      </c>
      <c r="N201" s="32" t="s">
        <v>6</v>
      </c>
      <c r="O201" s="1"/>
      <c r="P201" s="1"/>
      <c r="Q201" s="1"/>
      <c r="R201" s="1"/>
      <c r="S201" s="3" t="s">
        <v>56</v>
      </c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10.199999999999999" x14ac:dyDescent="0.2">
      <c r="A202" s="33"/>
      <c r="B202" s="34" t="s">
        <v>6</v>
      </c>
      <c r="C202" s="76" t="s">
        <v>60</v>
      </c>
      <c r="D202" s="76"/>
      <c r="E202" s="76"/>
      <c r="F202" s="39" t="s">
        <v>6</v>
      </c>
      <c r="G202" s="39" t="s">
        <v>6</v>
      </c>
      <c r="H202" s="39" t="s">
        <v>6</v>
      </c>
      <c r="I202" s="39" t="s">
        <v>6</v>
      </c>
      <c r="J202" s="40">
        <v>31.24</v>
      </c>
      <c r="K202" s="39" t="s">
        <v>6</v>
      </c>
      <c r="L202" s="40">
        <v>31.24</v>
      </c>
      <c r="M202" s="41" t="s">
        <v>6</v>
      </c>
      <c r="N202" s="42" t="s">
        <v>6</v>
      </c>
      <c r="O202" s="1"/>
      <c r="P202" s="1"/>
      <c r="Q202" s="1"/>
      <c r="R202" s="1"/>
      <c r="S202" s="3" t="s">
        <v>60</v>
      </c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10.199999999999999" x14ac:dyDescent="0.2">
      <c r="A203" s="33"/>
      <c r="B203" s="34" t="s">
        <v>6</v>
      </c>
      <c r="C203" s="76" t="s">
        <v>61</v>
      </c>
      <c r="D203" s="76"/>
      <c r="E203" s="76"/>
      <c r="F203" s="39" t="s">
        <v>6</v>
      </c>
      <c r="G203" s="39" t="s">
        <v>6</v>
      </c>
      <c r="H203" s="39" t="s">
        <v>6</v>
      </c>
      <c r="I203" s="39" t="s">
        <v>6</v>
      </c>
      <c r="J203" s="40" t="s">
        <v>6</v>
      </c>
      <c r="K203" s="39" t="s">
        <v>6</v>
      </c>
      <c r="L203" s="40">
        <v>14.04</v>
      </c>
      <c r="M203" s="41" t="s">
        <v>6</v>
      </c>
      <c r="N203" s="42">
        <v>177</v>
      </c>
      <c r="O203" s="1"/>
      <c r="P203" s="1"/>
      <c r="Q203" s="1"/>
      <c r="R203" s="1"/>
      <c r="S203" s="3" t="s">
        <v>61</v>
      </c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10.199999999999999" x14ac:dyDescent="0.2">
      <c r="A204" s="33"/>
      <c r="B204" s="34" t="s">
        <v>233</v>
      </c>
      <c r="C204" s="76" t="s">
        <v>234</v>
      </c>
      <c r="D204" s="76"/>
      <c r="E204" s="76"/>
      <c r="F204" s="39" t="s">
        <v>64</v>
      </c>
      <c r="G204" s="39" t="s">
        <v>235</v>
      </c>
      <c r="H204" s="39" t="s">
        <v>6</v>
      </c>
      <c r="I204" s="39" t="s">
        <v>235</v>
      </c>
      <c r="J204" s="40" t="s">
        <v>6</v>
      </c>
      <c r="K204" s="39" t="s">
        <v>6</v>
      </c>
      <c r="L204" s="40">
        <v>10.95</v>
      </c>
      <c r="M204" s="41" t="s">
        <v>6</v>
      </c>
      <c r="N204" s="42">
        <v>138</v>
      </c>
      <c r="O204" s="1"/>
      <c r="P204" s="1"/>
      <c r="Q204" s="1"/>
      <c r="R204" s="1"/>
      <c r="S204" s="3" t="s">
        <v>234</v>
      </c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20.399999999999999" x14ac:dyDescent="0.2">
      <c r="A205" s="33"/>
      <c r="B205" s="34" t="s">
        <v>236</v>
      </c>
      <c r="C205" s="76" t="s">
        <v>237</v>
      </c>
      <c r="D205" s="76"/>
      <c r="E205" s="76"/>
      <c r="F205" s="39" t="s">
        <v>64</v>
      </c>
      <c r="G205" s="39" t="s">
        <v>68</v>
      </c>
      <c r="H205" s="39" t="s">
        <v>6</v>
      </c>
      <c r="I205" s="39" t="s">
        <v>68</v>
      </c>
      <c r="J205" s="40" t="s">
        <v>6</v>
      </c>
      <c r="K205" s="39" t="s">
        <v>6</v>
      </c>
      <c r="L205" s="40">
        <v>7.02</v>
      </c>
      <c r="M205" s="41" t="s">
        <v>6</v>
      </c>
      <c r="N205" s="42">
        <v>89</v>
      </c>
      <c r="O205" s="1"/>
      <c r="P205" s="1"/>
      <c r="Q205" s="1"/>
      <c r="R205" s="1"/>
      <c r="S205" s="3" t="s">
        <v>237</v>
      </c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10.199999999999999" x14ac:dyDescent="0.2">
      <c r="A206" s="43"/>
      <c r="B206" s="44"/>
      <c r="C206" s="77" t="s">
        <v>69</v>
      </c>
      <c r="D206" s="77"/>
      <c r="E206" s="77"/>
      <c r="F206" s="45" t="s">
        <v>6</v>
      </c>
      <c r="G206" s="45" t="s">
        <v>6</v>
      </c>
      <c r="H206" s="45" t="s">
        <v>6</v>
      </c>
      <c r="I206" s="45" t="s">
        <v>6</v>
      </c>
      <c r="J206" s="46" t="s">
        <v>6</v>
      </c>
      <c r="K206" s="45" t="s">
        <v>6</v>
      </c>
      <c r="L206" s="46">
        <v>49.21</v>
      </c>
      <c r="M206" s="41" t="s">
        <v>6</v>
      </c>
      <c r="N206" s="47">
        <v>566</v>
      </c>
      <c r="O206" s="1"/>
      <c r="P206" s="1"/>
      <c r="Q206" s="1"/>
      <c r="R206" s="1"/>
      <c r="S206" s="1"/>
      <c r="T206" s="3" t="s">
        <v>69</v>
      </c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30.6" x14ac:dyDescent="0.2">
      <c r="A207" s="27" t="s">
        <v>169</v>
      </c>
      <c r="B207" s="28" t="s">
        <v>238</v>
      </c>
      <c r="C207" s="79" t="s">
        <v>239</v>
      </c>
      <c r="D207" s="79"/>
      <c r="E207" s="79"/>
      <c r="F207" s="29" t="s">
        <v>240</v>
      </c>
      <c r="G207" s="29" t="s">
        <v>6</v>
      </c>
      <c r="H207" s="29" t="s">
        <v>6</v>
      </c>
      <c r="I207" s="29" t="s">
        <v>81</v>
      </c>
      <c r="J207" s="30">
        <v>61.85</v>
      </c>
      <c r="K207" s="29" t="s">
        <v>6</v>
      </c>
      <c r="L207" s="30">
        <v>185.55</v>
      </c>
      <c r="M207" s="31" t="s">
        <v>6</v>
      </c>
      <c r="N207" s="32">
        <v>2343</v>
      </c>
      <c r="O207" s="1"/>
      <c r="P207" s="1"/>
      <c r="Q207" s="3" t="s">
        <v>239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30.6" x14ac:dyDescent="0.2">
      <c r="A208" s="27" t="s">
        <v>241</v>
      </c>
      <c r="B208" s="28" t="s">
        <v>242</v>
      </c>
      <c r="C208" s="79" t="s">
        <v>243</v>
      </c>
      <c r="D208" s="79"/>
      <c r="E208" s="79"/>
      <c r="F208" s="29" t="s">
        <v>240</v>
      </c>
      <c r="G208" s="29" t="s">
        <v>6</v>
      </c>
      <c r="H208" s="29" t="s">
        <v>6</v>
      </c>
      <c r="I208" s="29" t="s">
        <v>81</v>
      </c>
      <c r="J208" s="30">
        <v>35.659999999999997</v>
      </c>
      <c r="K208" s="29" t="s">
        <v>6</v>
      </c>
      <c r="L208" s="30">
        <v>106.98</v>
      </c>
      <c r="M208" s="31">
        <v>7.99</v>
      </c>
      <c r="N208" s="32">
        <v>855</v>
      </c>
      <c r="O208" s="1"/>
      <c r="P208" s="1"/>
      <c r="Q208" s="3" t="s">
        <v>243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30" ht="1.5" customHeight="1" x14ac:dyDescent="0.2">
      <c r="A209" s="45"/>
      <c r="B209" s="44"/>
      <c r="C209" s="44"/>
      <c r="D209" s="44"/>
      <c r="E209" s="44"/>
      <c r="F209" s="45"/>
      <c r="G209" s="45"/>
      <c r="H209" s="45"/>
      <c r="I209" s="45"/>
      <c r="J209" s="54"/>
      <c r="K209" s="45"/>
      <c r="L209" s="54"/>
      <c r="M209" s="39"/>
      <c r="N209" s="54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30" ht="10.199999999999999" x14ac:dyDescent="0.2">
      <c r="A210" s="55"/>
      <c r="B210" s="56" t="s">
        <v>6</v>
      </c>
      <c r="C210" s="78" t="s">
        <v>244</v>
      </c>
      <c r="D210" s="78"/>
      <c r="E210" s="78"/>
      <c r="F210" s="78"/>
      <c r="G210" s="78"/>
      <c r="H210" s="78"/>
      <c r="I210" s="78"/>
      <c r="J210" s="78"/>
      <c r="K210" s="78"/>
      <c r="L210" s="57" t="s">
        <v>6</v>
      </c>
      <c r="M210" s="58"/>
      <c r="N210" s="59"/>
      <c r="O210" s="1"/>
      <c r="P210" s="1"/>
      <c r="Q210" s="1"/>
      <c r="R210" s="1"/>
      <c r="S210" s="1"/>
      <c r="T210" s="1"/>
      <c r="U210" s="1"/>
      <c r="V210" s="1"/>
      <c r="W210" s="3" t="s">
        <v>244</v>
      </c>
      <c r="X210" s="1"/>
      <c r="Y210" s="1"/>
      <c r="Z210" s="1"/>
      <c r="AA210" s="1"/>
      <c r="AB210" s="1"/>
      <c r="AC210" s="1"/>
    </row>
    <row r="211" spans="1:30" ht="10.199999999999999" x14ac:dyDescent="0.2">
      <c r="A211" s="60"/>
      <c r="B211" s="34" t="s">
        <v>6</v>
      </c>
      <c r="C211" s="76" t="s">
        <v>134</v>
      </c>
      <c r="D211" s="76"/>
      <c r="E211" s="76"/>
      <c r="F211" s="76"/>
      <c r="G211" s="76"/>
      <c r="H211" s="76"/>
      <c r="I211" s="76"/>
      <c r="J211" s="76"/>
      <c r="K211" s="76"/>
      <c r="L211" s="61">
        <v>341.74</v>
      </c>
      <c r="M211" s="62"/>
      <c r="N211" s="63" t="s">
        <v>6</v>
      </c>
      <c r="O211" s="1"/>
      <c r="P211" s="1"/>
      <c r="Q211" s="1"/>
      <c r="R211" s="1"/>
      <c r="S211" s="1"/>
      <c r="T211" s="1"/>
      <c r="U211" s="1"/>
      <c r="V211" s="1"/>
      <c r="W211" s="1"/>
      <c r="X211" s="3" t="s">
        <v>134</v>
      </c>
      <c r="Y211" s="1"/>
      <c r="Z211" s="1"/>
      <c r="AA211" s="1"/>
      <c r="AB211" s="1"/>
      <c r="AC211" s="1"/>
    </row>
    <row r="212" spans="1:30" ht="10.199999999999999" x14ac:dyDescent="0.2">
      <c r="A212" s="60"/>
      <c r="B212" s="34" t="s">
        <v>6</v>
      </c>
      <c r="C212" s="76" t="s">
        <v>135</v>
      </c>
      <c r="D212" s="76"/>
      <c r="E212" s="76"/>
      <c r="F212" s="76"/>
      <c r="G212" s="76"/>
      <c r="H212" s="76"/>
      <c r="I212" s="76"/>
      <c r="J212" s="76"/>
      <c r="K212" s="76"/>
      <c r="L212" s="61" t="s">
        <v>6</v>
      </c>
      <c r="M212" s="62"/>
      <c r="N212" s="63" t="s">
        <v>6</v>
      </c>
      <c r="O212" s="1"/>
      <c r="P212" s="1"/>
      <c r="Q212" s="1"/>
      <c r="R212" s="1"/>
      <c r="S212" s="1"/>
      <c r="T212" s="1"/>
      <c r="U212" s="1"/>
      <c r="V212" s="1"/>
      <c r="W212" s="1"/>
      <c r="X212" s="3" t="s">
        <v>135</v>
      </c>
      <c r="Y212" s="1"/>
      <c r="Z212" s="1"/>
      <c r="AA212" s="1"/>
      <c r="AB212" s="1"/>
      <c r="AC212" s="1"/>
    </row>
    <row r="213" spans="1:30" ht="10.199999999999999" x14ac:dyDescent="0.2">
      <c r="A213" s="60"/>
      <c r="B213" s="34" t="s">
        <v>6</v>
      </c>
      <c r="C213" s="76" t="s">
        <v>136</v>
      </c>
      <c r="D213" s="76"/>
      <c r="E213" s="76"/>
      <c r="F213" s="76"/>
      <c r="G213" s="76"/>
      <c r="H213" s="76"/>
      <c r="I213" s="76"/>
      <c r="J213" s="76"/>
      <c r="K213" s="76"/>
      <c r="L213" s="61">
        <v>199.59</v>
      </c>
      <c r="M213" s="62"/>
      <c r="N213" s="63" t="s">
        <v>6</v>
      </c>
      <c r="O213" s="1"/>
      <c r="P213" s="1"/>
      <c r="Q213" s="1"/>
      <c r="R213" s="1"/>
      <c r="S213" s="1"/>
      <c r="T213" s="1"/>
      <c r="U213" s="1"/>
      <c r="V213" s="1"/>
      <c r="W213" s="1"/>
      <c r="X213" s="3" t="s">
        <v>136</v>
      </c>
      <c r="Y213" s="1"/>
      <c r="Z213" s="1"/>
      <c r="AA213" s="1"/>
      <c r="AB213" s="1"/>
      <c r="AC213" s="1"/>
    </row>
    <row r="214" spans="1:30" ht="10.199999999999999" x14ac:dyDescent="0.2">
      <c r="A214" s="60"/>
      <c r="B214" s="34" t="s">
        <v>6</v>
      </c>
      <c r="C214" s="76" t="s">
        <v>137</v>
      </c>
      <c r="D214" s="76"/>
      <c r="E214" s="76"/>
      <c r="F214" s="76"/>
      <c r="G214" s="76"/>
      <c r="H214" s="76"/>
      <c r="I214" s="76"/>
      <c r="J214" s="76"/>
      <c r="K214" s="76"/>
      <c r="L214" s="61">
        <v>106.98</v>
      </c>
      <c r="M214" s="62"/>
      <c r="N214" s="63" t="s">
        <v>6</v>
      </c>
      <c r="O214" s="1"/>
      <c r="P214" s="1"/>
      <c r="Q214" s="1"/>
      <c r="R214" s="1"/>
      <c r="S214" s="1"/>
      <c r="T214" s="1"/>
      <c r="U214" s="1"/>
      <c r="V214" s="1"/>
      <c r="W214" s="1"/>
      <c r="X214" s="3" t="s">
        <v>137</v>
      </c>
      <c r="Y214" s="1"/>
      <c r="Z214" s="1"/>
      <c r="AA214" s="1"/>
      <c r="AB214" s="1"/>
      <c r="AC214" s="1"/>
    </row>
    <row r="215" spans="1:30" ht="10.199999999999999" x14ac:dyDescent="0.2">
      <c r="A215" s="60"/>
      <c r="B215" s="34" t="s">
        <v>6</v>
      </c>
      <c r="C215" s="76" t="s">
        <v>138</v>
      </c>
      <c r="D215" s="76"/>
      <c r="E215" s="76"/>
      <c r="F215" s="76"/>
      <c r="G215" s="76"/>
      <c r="H215" s="76"/>
      <c r="I215" s="76"/>
      <c r="J215" s="76"/>
      <c r="K215" s="76"/>
      <c r="L215" s="61">
        <v>17.2</v>
      </c>
      <c r="M215" s="62"/>
      <c r="N215" s="63" t="s">
        <v>6</v>
      </c>
      <c r="O215" s="1"/>
      <c r="P215" s="1"/>
      <c r="Q215" s="1"/>
      <c r="R215" s="1"/>
      <c r="S215" s="1"/>
      <c r="T215" s="1"/>
      <c r="U215" s="1"/>
      <c r="V215" s="1"/>
      <c r="W215" s="1"/>
      <c r="X215" s="3" t="s">
        <v>138</v>
      </c>
      <c r="Y215" s="1"/>
      <c r="Z215" s="1"/>
      <c r="AA215" s="1"/>
      <c r="AB215" s="1"/>
      <c r="AC215" s="1"/>
    </row>
    <row r="216" spans="1:30" ht="10.199999999999999" x14ac:dyDescent="0.2">
      <c r="A216" s="60"/>
      <c r="B216" s="34" t="s">
        <v>6</v>
      </c>
      <c r="C216" s="76" t="s">
        <v>139</v>
      </c>
      <c r="D216" s="76"/>
      <c r="E216" s="76"/>
      <c r="F216" s="76"/>
      <c r="G216" s="76"/>
      <c r="H216" s="76"/>
      <c r="I216" s="76"/>
      <c r="J216" s="76"/>
      <c r="K216" s="76"/>
      <c r="L216" s="61">
        <v>10.95</v>
      </c>
      <c r="M216" s="62"/>
      <c r="N216" s="63" t="s">
        <v>6</v>
      </c>
      <c r="O216" s="1"/>
      <c r="P216" s="1"/>
      <c r="Q216" s="1"/>
      <c r="R216" s="1"/>
      <c r="S216" s="1"/>
      <c r="T216" s="1"/>
      <c r="U216" s="1"/>
      <c r="V216" s="1"/>
      <c r="W216" s="1"/>
      <c r="X216" s="3" t="s">
        <v>139</v>
      </c>
      <c r="Y216" s="1"/>
      <c r="Z216" s="1"/>
      <c r="AA216" s="1"/>
      <c r="AB216" s="1"/>
      <c r="AC216" s="1"/>
    </row>
    <row r="217" spans="1:30" ht="10.199999999999999" x14ac:dyDescent="0.2">
      <c r="A217" s="60"/>
      <c r="B217" s="34" t="s">
        <v>6</v>
      </c>
      <c r="C217" s="76" t="s">
        <v>140</v>
      </c>
      <c r="D217" s="76"/>
      <c r="E217" s="76"/>
      <c r="F217" s="76"/>
      <c r="G217" s="76"/>
      <c r="H217" s="76"/>
      <c r="I217" s="76"/>
      <c r="J217" s="76"/>
      <c r="K217" s="76"/>
      <c r="L217" s="61">
        <v>7.02</v>
      </c>
      <c r="M217" s="62"/>
      <c r="N217" s="63" t="s">
        <v>6</v>
      </c>
      <c r="O217" s="1"/>
      <c r="P217" s="1"/>
      <c r="Q217" s="1"/>
      <c r="R217" s="1"/>
      <c r="S217" s="1"/>
      <c r="T217" s="1"/>
      <c r="U217" s="1"/>
      <c r="V217" s="1"/>
      <c r="W217" s="1"/>
      <c r="X217" s="3" t="s">
        <v>140</v>
      </c>
      <c r="Y217" s="1"/>
      <c r="Z217" s="1"/>
      <c r="AA217" s="1"/>
      <c r="AB217" s="1"/>
      <c r="AC217" s="1"/>
    </row>
    <row r="218" spans="1:30" ht="10.199999999999999" x14ac:dyDescent="0.2">
      <c r="A218" s="60"/>
      <c r="B218" s="34" t="s">
        <v>6</v>
      </c>
      <c r="C218" s="76" t="s">
        <v>141</v>
      </c>
      <c r="D218" s="76"/>
      <c r="E218" s="76"/>
      <c r="F218" s="76"/>
      <c r="G218" s="76"/>
      <c r="H218" s="76"/>
      <c r="I218" s="76"/>
      <c r="J218" s="76"/>
      <c r="K218" s="76"/>
      <c r="L218" s="61">
        <v>199.59</v>
      </c>
      <c r="M218" s="62"/>
      <c r="N218" s="63" t="s">
        <v>6</v>
      </c>
      <c r="O218" s="1"/>
      <c r="P218" s="1"/>
      <c r="Q218" s="1"/>
      <c r="R218" s="1"/>
      <c r="S218" s="1"/>
      <c r="T218" s="1"/>
      <c r="U218" s="1"/>
      <c r="V218" s="1"/>
      <c r="W218" s="1"/>
      <c r="X218" s="3" t="s">
        <v>141</v>
      </c>
      <c r="Y218" s="1"/>
      <c r="Z218" s="1"/>
      <c r="AA218" s="1"/>
      <c r="AB218" s="1"/>
      <c r="AC218" s="1"/>
    </row>
    <row r="219" spans="1:30" ht="10.199999999999999" x14ac:dyDescent="0.2">
      <c r="A219" s="60"/>
      <c r="B219" s="34" t="s">
        <v>6</v>
      </c>
      <c r="C219" s="76" t="s">
        <v>142</v>
      </c>
      <c r="D219" s="76"/>
      <c r="E219" s="76"/>
      <c r="F219" s="76"/>
      <c r="G219" s="76"/>
      <c r="H219" s="76"/>
      <c r="I219" s="76"/>
      <c r="J219" s="76"/>
      <c r="K219" s="76"/>
      <c r="L219" s="61">
        <v>10.95</v>
      </c>
      <c r="M219" s="62"/>
      <c r="N219" s="63" t="s">
        <v>6</v>
      </c>
      <c r="O219" s="1"/>
      <c r="P219" s="1"/>
      <c r="Q219" s="1"/>
      <c r="R219" s="1"/>
      <c r="S219" s="1"/>
      <c r="T219" s="1"/>
      <c r="U219" s="1"/>
      <c r="V219" s="1"/>
      <c r="W219" s="1"/>
      <c r="X219" s="3" t="s">
        <v>142</v>
      </c>
      <c r="Y219" s="1"/>
      <c r="Z219" s="1"/>
      <c r="AA219" s="1"/>
      <c r="AB219" s="1"/>
      <c r="AC219" s="1"/>
    </row>
    <row r="220" spans="1:30" ht="10.199999999999999" x14ac:dyDescent="0.2">
      <c r="A220" s="60"/>
      <c r="B220" s="34" t="s">
        <v>6</v>
      </c>
      <c r="C220" s="76" t="s">
        <v>143</v>
      </c>
      <c r="D220" s="76"/>
      <c r="E220" s="76"/>
      <c r="F220" s="76"/>
      <c r="G220" s="76"/>
      <c r="H220" s="76"/>
      <c r="I220" s="76"/>
      <c r="J220" s="76"/>
      <c r="K220" s="76"/>
      <c r="L220" s="61">
        <v>7.02</v>
      </c>
      <c r="M220" s="62"/>
      <c r="N220" s="63" t="s">
        <v>6</v>
      </c>
      <c r="O220" s="1"/>
      <c r="P220" s="1"/>
      <c r="Q220" s="1"/>
      <c r="R220" s="1"/>
      <c r="S220" s="1"/>
      <c r="T220" s="1"/>
      <c r="U220" s="1"/>
      <c r="V220" s="1"/>
      <c r="W220" s="1"/>
      <c r="X220" s="3" t="s">
        <v>143</v>
      </c>
      <c r="Y220" s="1"/>
      <c r="Z220" s="1"/>
      <c r="AA220" s="1"/>
      <c r="AB220" s="1"/>
      <c r="AC220" s="1"/>
    </row>
    <row r="221" spans="1:30" ht="10.199999999999999" x14ac:dyDescent="0.2">
      <c r="A221" s="60"/>
      <c r="B221" s="54" t="s">
        <v>6</v>
      </c>
      <c r="C221" s="77" t="s">
        <v>245</v>
      </c>
      <c r="D221" s="77"/>
      <c r="E221" s="77"/>
      <c r="F221" s="77"/>
      <c r="G221" s="77"/>
      <c r="H221" s="77"/>
      <c r="I221" s="77"/>
      <c r="J221" s="77"/>
      <c r="K221" s="77"/>
      <c r="L221" s="64">
        <v>341.74</v>
      </c>
      <c r="M221" s="65"/>
      <c r="N221" s="66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3" t="s">
        <v>245</v>
      </c>
      <c r="Z221" s="1"/>
      <c r="AA221" s="1"/>
      <c r="AB221" s="1"/>
      <c r="AC221" s="1"/>
    </row>
    <row r="222" spans="1:30" ht="2.25" customHeight="1" x14ac:dyDescent="0.2">
      <c r="A222" s="1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67"/>
      <c r="M222" s="68"/>
      <c r="N222" s="69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30" ht="10.199999999999999" x14ac:dyDescent="0.2">
      <c r="A223" s="55"/>
      <c r="B223" s="56" t="s">
        <v>6</v>
      </c>
      <c r="C223" s="78" t="s">
        <v>246</v>
      </c>
      <c r="D223" s="78"/>
      <c r="E223" s="78"/>
      <c r="F223" s="78"/>
      <c r="G223" s="78"/>
      <c r="H223" s="78"/>
      <c r="I223" s="78"/>
      <c r="J223" s="78"/>
      <c r="K223" s="78"/>
      <c r="L223" s="57" t="s">
        <v>6</v>
      </c>
      <c r="M223" s="58" t="s">
        <v>6</v>
      </c>
      <c r="N223" s="59" t="s">
        <v>6</v>
      </c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3" t="s">
        <v>246</v>
      </c>
      <c r="AA223" s="1"/>
      <c r="AB223" s="1"/>
      <c r="AC223" s="1"/>
    </row>
    <row r="224" spans="1:30" ht="10.199999999999999" x14ac:dyDescent="0.2">
      <c r="A224" s="60"/>
      <c r="B224" s="34" t="s">
        <v>6</v>
      </c>
      <c r="C224" s="76" t="s">
        <v>134</v>
      </c>
      <c r="D224" s="76"/>
      <c r="E224" s="76"/>
      <c r="F224" s="76"/>
      <c r="G224" s="76"/>
      <c r="H224" s="76"/>
      <c r="I224" s="76"/>
      <c r="J224" s="76"/>
      <c r="K224" s="76"/>
      <c r="L224" s="61">
        <v>15035.66</v>
      </c>
      <c r="M224" s="62" t="s">
        <v>6</v>
      </c>
      <c r="N224" s="63">
        <v>150990</v>
      </c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3" t="s">
        <v>134</v>
      </c>
      <c r="AB224" s="1"/>
      <c r="AC224" s="1"/>
      <c r="AD224" s="75">
        <f>L221+L141+L98</f>
        <v>15035.66</v>
      </c>
    </row>
    <row r="225" spans="1:27" s="1" customFormat="1" ht="10.199999999999999" x14ac:dyDescent="0.2">
      <c r="A225" s="60"/>
      <c r="B225" s="34" t="s">
        <v>6</v>
      </c>
      <c r="C225" s="76" t="s">
        <v>135</v>
      </c>
      <c r="D225" s="76"/>
      <c r="E225" s="76"/>
      <c r="F225" s="76"/>
      <c r="G225" s="76"/>
      <c r="H225" s="76"/>
      <c r="I225" s="76"/>
      <c r="J225" s="76"/>
      <c r="K225" s="76"/>
      <c r="L225" s="61" t="s">
        <v>6</v>
      </c>
      <c r="M225" s="62" t="s">
        <v>6</v>
      </c>
      <c r="N225" s="63" t="s">
        <v>6</v>
      </c>
      <c r="AA225" s="3" t="s">
        <v>135</v>
      </c>
    </row>
    <row r="226" spans="1:27" s="1" customFormat="1" ht="10.199999999999999" x14ac:dyDescent="0.2">
      <c r="A226" s="60"/>
      <c r="B226" s="34" t="s">
        <v>6</v>
      </c>
      <c r="C226" s="76" t="s">
        <v>136</v>
      </c>
      <c r="D226" s="76"/>
      <c r="E226" s="76"/>
      <c r="F226" s="76"/>
      <c r="G226" s="76"/>
      <c r="H226" s="76"/>
      <c r="I226" s="76"/>
      <c r="J226" s="76"/>
      <c r="K226" s="76"/>
      <c r="L226" s="61">
        <v>3623.14</v>
      </c>
      <c r="M226" s="62" t="s">
        <v>6</v>
      </c>
      <c r="N226" s="63">
        <v>45760</v>
      </c>
      <c r="AA226" s="3" t="s">
        <v>136</v>
      </c>
    </row>
    <row r="227" spans="1:27" s="1" customFormat="1" ht="10.199999999999999" x14ac:dyDescent="0.2">
      <c r="A227" s="60"/>
      <c r="B227" s="34" t="s">
        <v>6</v>
      </c>
      <c r="C227" s="76" t="s">
        <v>137</v>
      </c>
      <c r="D227" s="76"/>
      <c r="E227" s="76"/>
      <c r="F227" s="76"/>
      <c r="G227" s="76"/>
      <c r="H227" s="76"/>
      <c r="I227" s="76"/>
      <c r="J227" s="76"/>
      <c r="K227" s="76"/>
      <c r="L227" s="61">
        <v>377.77</v>
      </c>
      <c r="M227" s="62" t="s">
        <v>6</v>
      </c>
      <c r="N227" s="63">
        <v>3108</v>
      </c>
      <c r="AA227" s="3" t="s">
        <v>137</v>
      </c>
    </row>
    <row r="228" spans="1:27" s="1" customFormat="1" ht="10.199999999999999" x14ac:dyDescent="0.2">
      <c r="A228" s="60"/>
      <c r="B228" s="34" t="s">
        <v>6</v>
      </c>
      <c r="C228" s="76" t="s">
        <v>138</v>
      </c>
      <c r="D228" s="76"/>
      <c r="E228" s="76"/>
      <c r="F228" s="76"/>
      <c r="G228" s="76"/>
      <c r="H228" s="76"/>
      <c r="I228" s="76"/>
      <c r="J228" s="76"/>
      <c r="K228" s="76"/>
      <c r="L228" s="61">
        <v>5820.58</v>
      </c>
      <c r="M228" s="62" t="s">
        <v>6</v>
      </c>
      <c r="N228" s="63">
        <v>36265</v>
      </c>
      <c r="AA228" s="3" t="s">
        <v>138</v>
      </c>
    </row>
    <row r="229" spans="1:27" s="1" customFormat="1" ht="10.199999999999999" x14ac:dyDescent="0.2">
      <c r="A229" s="60"/>
      <c r="B229" s="34" t="s">
        <v>6</v>
      </c>
      <c r="C229" s="76" t="s">
        <v>139</v>
      </c>
      <c r="D229" s="76"/>
      <c r="E229" s="76"/>
      <c r="F229" s="76"/>
      <c r="G229" s="76"/>
      <c r="H229" s="76"/>
      <c r="I229" s="76"/>
      <c r="J229" s="76"/>
      <c r="K229" s="76"/>
      <c r="L229" s="61">
        <v>3432.51</v>
      </c>
      <c r="M229" s="62" t="s">
        <v>6</v>
      </c>
      <c r="N229" s="63">
        <v>43353</v>
      </c>
      <c r="AA229" s="3" t="s">
        <v>139</v>
      </c>
    </row>
    <row r="230" spans="1:27" s="1" customFormat="1" ht="10.199999999999999" x14ac:dyDescent="0.2">
      <c r="A230" s="60"/>
      <c r="B230" s="34" t="s">
        <v>6</v>
      </c>
      <c r="C230" s="76" t="s">
        <v>140</v>
      </c>
      <c r="D230" s="76"/>
      <c r="E230" s="76"/>
      <c r="F230" s="76"/>
      <c r="G230" s="76"/>
      <c r="H230" s="76"/>
      <c r="I230" s="76"/>
      <c r="J230" s="76"/>
      <c r="K230" s="76"/>
      <c r="L230" s="61">
        <v>1781.66</v>
      </c>
      <c r="M230" s="62" t="s">
        <v>6</v>
      </c>
      <c r="N230" s="63">
        <v>22504</v>
      </c>
      <c r="AA230" s="3" t="s">
        <v>140</v>
      </c>
    </row>
    <row r="231" spans="1:27" s="1" customFormat="1" ht="10.199999999999999" x14ac:dyDescent="0.2">
      <c r="A231" s="60"/>
      <c r="B231" s="34" t="s">
        <v>6</v>
      </c>
      <c r="C231" s="76" t="s">
        <v>225</v>
      </c>
      <c r="D231" s="76"/>
      <c r="E231" s="76"/>
      <c r="F231" s="76"/>
      <c r="G231" s="76"/>
      <c r="H231" s="76"/>
      <c r="I231" s="76"/>
      <c r="J231" s="76"/>
      <c r="K231" s="76"/>
      <c r="L231" s="61">
        <v>4209.6499999999996</v>
      </c>
      <c r="M231" s="62" t="s">
        <v>6</v>
      </c>
      <c r="N231" s="63">
        <v>27553</v>
      </c>
      <c r="AA231" s="3" t="s">
        <v>225</v>
      </c>
    </row>
    <row r="232" spans="1:27" s="1" customFormat="1" ht="10.199999999999999" x14ac:dyDescent="0.2">
      <c r="A232" s="60"/>
      <c r="B232" s="34" t="s">
        <v>6</v>
      </c>
      <c r="C232" s="76" t="s">
        <v>135</v>
      </c>
      <c r="D232" s="76"/>
      <c r="E232" s="76"/>
      <c r="F232" s="76"/>
      <c r="G232" s="76"/>
      <c r="H232" s="76"/>
      <c r="I232" s="76"/>
      <c r="J232" s="76"/>
      <c r="K232" s="76"/>
      <c r="L232" s="61" t="s">
        <v>6</v>
      </c>
      <c r="M232" s="62" t="s">
        <v>6</v>
      </c>
      <c r="N232" s="63" t="s">
        <v>6</v>
      </c>
      <c r="AA232" s="3" t="s">
        <v>135</v>
      </c>
    </row>
    <row r="233" spans="1:27" s="1" customFormat="1" ht="10.199999999999999" x14ac:dyDescent="0.2">
      <c r="A233" s="60"/>
      <c r="B233" s="34" t="s">
        <v>6</v>
      </c>
      <c r="C233" s="76" t="s">
        <v>136</v>
      </c>
      <c r="D233" s="76"/>
      <c r="E233" s="76"/>
      <c r="F233" s="76"/>
      <c r="G233" s="76"/>
      <c r="H233" s="76"/>
      <c r="I233" s="76"/>
      <c r="J233" s="76"/>
      <c r="K233" s="76"/>
      <c r="L233" s="61">
        <v>405.86</v>
      </c>
      <c r="M233" s="62" t="s">
        <v>6</v>
      </c>
      <c r="N233" s="63">
        <v>5127</v>
      </c>
      <c r="AA233" s="3" t="s">
        <v>136</v>
      </c>
    </row>
    <row r="234" spans="1:27" s="1" customFormat="1" ht="10.199999999999999" x14ac:dyDescent="0.2">
      <c r="A234" s="60"/>
      <c r="B234" s="34" t="s">
        <v>6</v>
      </c>
      <c r="C234" s="76" t="s">
        <v>137</v>
      </c>
      <c r="D234" s="76"/>
      <c r="E234" s="76"/>
      <c r="F234" s="76"/>
      <c r="G234" s="76"/>
      <c r="H234" s="76"/>
      <c r="I234" s="76"/>
      <c r="J234" s="76"/>
      <c r="K234" s="76"/>
      <c r="L234" s="61">
        <v>86.67</v>
      </c>
      <c r="M234" s="62" t="s">
        <v>6</v>
      </c>
      <c r="N234" s="63">
        <v>387</v>
      </c>
      <c r="AA234" s="3" t="s">
        <v>137</v>
      </c>
    </row>
    <row r="235" spans="1:27" s="1" customFormat="1" ht="10.199999999999999" x14ac:dyDescent="0.2">
      <c r="A235" s="60"/>
      <c r="B235" s="34" t="s">
        <v>6</v>
      </c>
      <c r="C235" s="76" t="s">
        <v>138</v>
      </c>
      <c r="D235" s="76"/>
      <c r="E235" s="76"/>
      <c r="F235" s="76"/>
      <c r="G235" s="76"/>
      <c r="H235" s="76"/>
      <c r="I235" s="76"/>
      <c r="J235" s="76"/>
      <c r="K235" s="76"/>
      <c r="L235" s="61">
        <v>3064.3</v>
      </c>
      <c r="M235" s="62" t="s">
        <v>6</v>
      </c>
      <c r="N235" s="63">
        <v>13792</v>
      </c>
      <c r="AA235" s="3" t="s">
        <v>138</v>
      </c>
    </row>
    <row r="236" spans="1:27" s="1" customFormat="1" ht="10.199999999999999" x14ac:dyDescent="0.2">
      <c r="A236" s="60"/>
      <c r="B236" s="34" t="s">
        <v>6</v>
      </c>
      <c r="C236" s="76" t="s">
        <v>139</v>
      </c>
      <c r="D236" s="76"/>
      <c r="E236" s="76"/>
      <c r="F236" s="76"/>
      <c r="G236" s="76"/>
      <c r="H236" s="76"/>
      <c r="I236" s="76"/>
      <c r="J236" s="76"/>
      <c r="K236" s="76"/>
      <c r="L236" s="61">
        <v>387.61</v>
      </c>
      <c r="M236" s="62" t="s">
        <v>6</v>
      </c>
      <c r="N236" s="63">
        <v>4897</v>
      </c>
      <c r="AA236" s="3" t="s">
        <v>139</v>
      </c>
    </row>
    <row r="237" spans="1:27" s="1" customFormat="1" ht="10.199999999999999" x14ac:dyDescent="0.2">
      <c r="A237" s="60"/>
      <c r="B237" s="34" t="s">
        <v>6</v>
      </c>
      <c r="C237" s="76" t="s">
        <v>140</v>
      </c>
      <c r="D237" s="76"/>
      <c r="E237" s="76"/>
      <c r="F237" s="76"/>
      <c r="G237" s="76"/>
      <c r="H237" s="76"/>
      <c r="I237" s="76"/>
      <c r="J237" s="76"/>
      <c r="K237" s="76"/>
      <c r="L237" s="61">
        <v>265.20999999999998</v>
      </c>
      <c r="M237" s="62" t="s">
        <v>6</v>
      </c>
      <c r="N237" s="63">
        <v>3350</v>
      </c>
      <c r="AA237" s="3" t="s">
        <v>140</v>
      </c>
    </row>
    <row r="238" spans="1:27" s="1" customFormat="1" ht="10.199999999999999" x14ac:dyDescent="0.2">
      <c r="A238" s="60"/>
      <c r="B238" s="34" t="s">
        <v>6</v>
      </c>
      <c r="C238" s="76" t="s">
        <v>141</v>
      </c>
      <c r="D238" s="76"/>
      <c r="E238" s="76"/>
      <c r="F238" s="76"/>
      <c r="G238" s="76"/>
      <c r="H238" s="76"/>
      <c r="I238" s="76"/>
      <c r="J238" s="76"/>
      <c r="K238" s="76"/>
      <c r="L238" s="61">
        <v>4172.29</v>
      </c>
      <c r="M238" s="62" t="s">
        <v>6</v>
      </c>
      <c r="N238" s="63">
        <v>52698</v>
      </c>
      <c r="AA238" s="3" t="s">
        <v>141</v>
      </c>
    </row>
    <row r="239" spans="1:27" s="1" customFormat="1" ht="10.199999999999999" x14ac:dyDescent="0.2">
      <c r="A239" s="60"/>
      <c r="B239" s="34" t="s">
        <v>6</v>
      </c>
      <c r="C239" s="76" t="s">
        <v>142</v>
      </c>
      <c r="D239" s="76"/>
      <c r="E239" s="76"/>
      <c r="F239" s="76"/>
      <c r="G239" s="76"/>
      <c r="H239" s="76"/>
      <c r="I239" s="76"/>
      <c r="J239" s="76"/>
      <c r="K239" s="76"/>
      <c r="L239" s="61">
        <v>3820.12</v>
      </c>
      <c r="M239" s="62" t="s">
        <v>6</v>
      </c>
      <c r="N239" s="63">
        <v>48250</v>
      </c>
      <c r="AA239" s="3" t="s">
        <v>142</v>
      </c>
    </row>
    <row r="240" spans="1:27" s="1" customFormat="1" ht="10.199999999999999" x14ac:dyDescent="0.2">
      <c r="A240" s="60"/>
      <c r="B240" s="34" t="s">
        <v>6</v>
      </c>
      <c r="C240" s="76" t="s">
        <v>143</v>
      </c>
      <c r="D240" s="76"/>
      <c r="E240" s="76"/>
      <c r="F240" s="76"/>
      <c r="G240" s="76"/>
      <c r="H240" s="76"/>
      <c r="I240" s="76"/>
      <c r="J240" s="76"/>
      <c r="K240" s="76"/>
      <c r="L240" s="61">
        <v>2046.87</v>
      </c>
      <c r="M240" s="62" t="s">
        <v>6</v>
      </c>
      <c r="N240" s="63">
        <v>25854</v>
      </c>
      <c r="AA240" s="3" t="s">
        <v>143</v>
      </c>
    </row>
    <row r="241" spans="1:29" ht="10.199999999999999" x14ac:dyDescent="0.2">
      <c r="A241" s="60"/>
      <c r="B241" s="34" t="s">
        <v>6</v>
      </c>
      <c r="C241" s="76" t="s">
        <v>247</v>
      </c>
      <c r="D241" s="76"/>
      <c r="E241" s="76"/>
      <c r="F241" s="76"/>
      <c r="G241" s="76"/>
      <c r="H241" s="76"/>
      <c r="I241" s="76"/>
      <c r="J241" s="76"/>
      <c r="K241" s="76"/>
      <c r="L241" s="61">
        <v>19245.310000000001</v>
      </c>
      <c r="M241" s="62" t="s">
        <v>6</v>
      </c>
      <c r="N241" s="63">
        <v>178543</v>
      </c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3" t="s">
        <v>247</v>
      </c>
      <c r="AB241" s="1"/>
      <c r="AC241" s="1"/>
    </row>
    <row r="242" spans="1:29" ht="10.199999999999999" x14ac:dyDescent="0.2">
      <c r="A242" s="60"/>
      <c r="B242" s="34" t="s">
        <v>6</v>
      </c>
      <c r="C242" s="76" t="s">
        <v>248</v>
      </c>
      <c r="D242" s="76"/>
      <c r="E242" s="76"/>
      <c r="F242" s="76"/>
      <c r="G242" s="76"/>
      <c r="H242" s="76"/>
      <c r="I242" s="76"/>
      <c r="J242" s="76"/>
      <c r="K242" s="76"/>
      <c r="L242" s="61">
        <v>384.91</v>
      </c>
      <c r="M242" s="62" t="s">
        <v>6</v>
      </c>
      <c r="N242" s="63">
        <v>3571</v>
      </c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3" t="s">
        <v>248</v>
      </c>
      <c r="AB242" s="1"/>
      <c r="AC242" s="1"/>
    </row>
    <row r="243" spans="1:29" ht="10.199999999999999" x14ac:dyDescent="0.2">
      <c r="A243" s="60"/>
      <c r="B243" s="34" t="s">
        <v>6</v>
      </c>
      <c r="C243" s="76" t="s">
        <v>249</v>
      </c>
      <c r="D243" s="76"/>
      <c r="E243" s="76"/>
      <c r="F243" s="76"/>
      <c r="G243" s="76"/>
      <c r="H243" s="76"/>
      <c r="I243" s="76"/>
      <c r="J243" s="76"/>
      <c r="K243" s="76"/>
      <c r="L243" s="61">
        <v>19630.22</v>
      </c>
      <c r="M243" s="62" t="s">
        <v>6</v>
      </c>
      <c r="N243" s="63">
        <v>182114</v>
      </c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3" t="s">
        <v>249</v>
      </c>
      <c r="AB243" s="1"/>
      <c r="AC243" s="1"/>
    </row>
    <row r="244" spans="1:29" ht="10.199999999999999" x14ac:dyDescent="0.2">
      <c r="A244" s="60"/>
      <c r="B244" s="34" t="s">
        <v>6</v>
      </c>
      <c r="C244" s="76" t="s">
        <v>250</v>
      </c>
      <c r="D244" s="76"/>
      <c r="E244" s="76"/>
      <c r="F244" s="76"/>
      <c r="G244" s="76"/>
      <c r="H244" s="76"/>
      <c r="I244" s="76"/>
      <c r="J244" s="76"/>
      <c r="K244" s="76"/>
      <c r="L244" s="61">
        <v>3926.04</v>
      </c>
      <c r="M244" s="62" t="s">
        <v>6</v>
      </c>
      <c r="N244" s="70">
        <v>36422.800000000003</v>
      </c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3" t="s">
        <v>250</v>
      </c>
      <c r="AC244" s="1"/>
    </row>
    <row r="245" spans="1:29" ht="10.199999999999999" x14ac:dyDescent="0.2">
      <c r="A245" s="60"/>
      <c r="B245" s="54" t="s">
        <v>6</v>
      </c>
      <c r="C245" s="77" t="s">
        <v>251</v>
      </c>
      <c r="D245" s="77"/>
      <c r="E245" s="77"/>
      <c r="F245" s="77"/>
      <c r="G245" s="77"/>
      <c r="H245" s="77"/>
      <c r="I245" s="77"/>
      <c r="J245" s="77"/>
      <c r="K245" s="77"/>
      <c r="L245" s="64">
        <v>23556.26</v>
      </c>
      <c r="M245" s="65" t="s">
        <v>6</v>
      </c>
      <c r="N245" s="71">
        <v>218536.8</v>
      </c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3" t="s">
        <v>251</v>
      </c>
    </row>
    <row r="246" spans="1:29" ht="1.5" customHeight="1" x14ac:dyDescent="0.2">
      <c r="A246" s="1"/>
      <c r="B246" s="54"/>
      <c r="C246" s="44"/>
      <c r="D246" s="44"/>
      <c r="E246" s="44"/>
      <c r="F246" s="44"/>
      <c r="G246" s="44"/>
      <c r="H246" s="44"/>
      <c r="I246" s="44"/>
      <c r="J246" s="44"/>
      <c r="K246" s="44"/>
      <c r="L246" s="64"/>
      <c r="M246" s="65"/>
      <c r="N246" s="72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53.25" customHeight="1" x14ac:dyDescent="0.2">
      <c r="A247" s="73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s="2" customFormat="1" ht="10.199999999999999" x14ac:dyDescent="0.2">
      <c r="B248" s="74" t="s">
        <v>252</v>
      </c>
      <c r="C248" s="94" t="s">
        <v>6</v>
      </c>
      <c r="D248" s="94"/>
      <c r="E248" s="94"/>
      <c r="F248" s="9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 spans="1:29" s="2" customFormat="1" ht="13.5" customHeight="1" x14ac:dyDescent="0.2">
      <c r="B249" s="4"/>
      <c r="C249" s="93" t="s">
        <v>253</v>
      </c>
      <c r="D249" s="93"/>
      <c r="E249" s="93"/>
      <c r="F249" s="9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  <row r="250" spans="1:29" s="2" customFormat="1" ht="12.75" customHeight="1" x14ac:dyDescent="0.2">
      <c r="B250" s="74" t="s">
        <v>254</v>
      </c>
      <c r="C250" s="94" t="s">
        <v>6</v>
      </c>
      <c r="D250" s="94"/>
      <c r="E250" s="94"/>
      <c r="F250" s="9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</row>
    <row r="251" spans="1:29" s="2" customFormat="1" ht="13.5" customHeight="1" x14ac:dyDescent="0.2">
      <c r="C251" s="93" t="s">
        <v>253</v>
      </c>
      <c r="D251" s="93"/>
      <c r="E251" s="93"/>
      <c r="F251" s="9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</row>
    <row r="255" spans="1:29" ht="10.199999999999999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</sheetData>
  <mergeCells count="234">
    <mergeCell ref="C251:F251"/>
    <mergeCell ref="C250:F250"/>
    <mergeCell ref="C248:F248"/>
    <mergeCell ref="C249:F249"/>
    <mergeCell ref="C27:E29"/>
    <mergeCell ref="C35:E35"/>
    <mergeCell ref="C36:E36"/>
    <mergeCell ref="C37:E37"/>
    <mergeCell ref="C38:E38"/>
    <mergeCell ref="C39:E39"/>
    <mergeCell ref="C40:E40"/>
    <mergeCell ref="C41:N41"/>
    <mergeCell ref="C42:N42"/>
    <mergeCell ref="N27:N29"/>
    <mergeCell ref="J27:L28"/>
    <mergeCell ref="C30:E30"/>
    <mergeCell ref="F27:F29"/>
    <mergeCell ref="C43:E43"/>
    <mergeCell ref="C44:E44"/>
    <mergeCell ref="C45:E45"/>
    <mergeCell ref="C46:E46"/>
    <mergeCell ref="C47:E47"/>
    <mergeCell ref="D5:N5"/>
    <mergeCell ref="A31:N31"/>
    <mergeCell ref="C32:E32"/>
    <mergeCell ref="C33:E33"/>
    <mergeCell ref="C34:E34"/>
    <mergeCell ref="L25:M25"/>
    <mergeCell ref="A7:N7"/>
    <mergeCell ref="A8:N8"/>
    <mergeCell ref="A9:N9"/>
    <mergeCell ref="A10:N10"/>
    <mergeCell ref="A11:N11"/>
    <mergeCell ref="A12:N12"/>
    <mergeCell ref="A13:N13"/>
    <mergeCell ref="B15:F15"/>
    <mergeCell ref="B16:F16"/>
    <mergeCell ref="A27:A29"/>
    <mergeCell ref="M27:M29"/>
    <mergeCell ref="G27:I28"/>
    <mergeCell ref="B27:B29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52:E52"/>
    <mergeCell ref="C63:E63"/>
    <mergeCell ref="C64:E64"/>
    <mergeCell ref="C65:E65"/>
    <mergeCell ref="C66:E66"/>
    <mergeCell ref="C67:E67"/>
    <mergeCell ref="C58:N58"/>
    <mergeCell ref="C59:N59"/>
    <mergeCell ref="C60:E60"/>
    <mergeCell ref="C61:E61"/>
    <mergeCell ref="C62:E62"/>
    <mergeCell ref="C73:N73"/>
    <mergeCell ref="C74:N74"/>
    <mergeCell ref="C75:E75"/>
    <mergeCell ref="C76:E76"/>
    <mergeCell ref="C77:E77"/>
    <mergeCell ref="C68:E68"/>
    <mergeCell ref="C69:E69"/>
    <mergeCell ref="C70:E70"/>
    <mergeCell ref="C71:E71"/>
    <mergeCell ref="C72:E72"/>
    <mergeCell ref="C83:E83"/>
    <mergeCell ref="C84:E84"/>
    <mergeCell ref="C85:E85"/>
    <mergeCell ref="C87:K87"/>
    <mergeCell ref="C88:K88"/>
    <mergeCell ref="C78:E78"/>
    <mergeCell ref="C79:E79"/>
    <mergeCell ref="C80:E80"/>
    <mergeCell ref="C81:E81"/>
    <mergeCell ref="C82:E82"/>
    <mergeCell ref="C94:K94"/>
    <mergeCell ref="C95:K95"/>
    <mergeCell ref="C96:K96"/>
    <mergeCell ref="C97:K97"/>
    <mergeCell ref="C98:K98"/>
    <mergeCell ref="C89:K89"/>
    <mergeCell ref="C90:K90"/>
    <mergeCell ref="C91:K91"/>
    <mergeCell ref="C92:K92"/>
    <mergeCell ref="C93:K93"/>
    <mergeCell ref="C104:E104"/>
    <mergeCell ref="C105:E105"/>
    <mergeCell ref="C106:E106"/>
    <mergeCell ref="C107:E107"/>
    <mergeCell ref="C108:E108"/>
    <mergeCell ref="A99:N99"/>
    <mergeCell ref="C100:E100"/>
    <mergeCell ref="C101:N101"/>
    <mergeCell ref="C102:N102"/>
    <mergeCell ref="C103:E103"/>
    <mergeCell ref="C114:E114"/>
    <mergeCell ref="C115:N115"/>
    <mergeCell ref="C116:N116"/>
    <mergeCell ref="C117:N117"/>
    <mergeCell ref="C118:E118"/>
    <mergeCell ref="C109:E109"/>
    <mergeCell ref="C110:E110"/>
    <mergeCell ref="C111:E111"/>
    <mergeCell ref="C112:E112"/>
    <mergeCell ref="C113:E113"/>
    <mergeCell ref="C124:E124"/>
    <mergeCell ref="C125:E125"/>
    <mergeCell ref="C126:E126"/>
    <mergeCell ref="C127:E127"/>
    <mergeCell ref="C128:E128"/>
    <mergeCell ref="C119:E119"/>
    <mergeCell ref="C120:E120"/>
    <mergeCell ref="C121:E121"/>
    <mergeCell ref="C122:E122"/>
    <mergeCell ref="C123:E123"/>
    <mergeCell ref="C135:K135"/>
    <mergeCell ref="C136:K136"/>
    <mergeCell ref="C137:K137"/>
    <mergeCell ref="C138:K138"/>
    <mergeCell ref="C139:K139"/>
    <mergeCell ref="C130:K130"/>
    <mergeCell ref="C131:K131"/>
    <mergeCell ref="C132:K132"/>
    <mergeCell ref="C133:K133"/>
    <mergeCell ref="C134:K134"/>
    <mergeCell ref="C145:E145"/>
    <mergeCell ref="C146:E146"/>
    <mergeCell ref="C147:E147"/>
    <mergeCell ref="C148:E148"/>
    <mergeCell ref="C149:E149"/>
    <mergeCell ref="C140:K140"/>
    <mergeCell ref="C141:K141"/>
    <mergeCell ref="A142:N142"/>
    <mergeCell ref="C143:E143"/>
    <mergeCell ref="C144:N144"/>
    <mergeCell ref="C155:E155"/>
    <mergeCell ref="C156:E156"/>
    <mergeCell ref="C157:N157"/>
    <mergeCell ref="C158:E158"/>
    <mergeCell ref="C159:E159"/>
    <mergeCell ref="C150:E150"/>
    <mergeCell ref="C151:E151"/>
    <mergeCell ref="C152:E152"/>
    <mergeCell ref="C153:E153"/>
    <mergeCell ref="C154:E154"/>
    <mergeCell ref="C165:E165"/>
    <mergeCell ref="C166:E166"/>
    <mergeCell ref="C167:E167"/>
    <mergeCell ref="C168:E168"/>
    <mergeCell ref="C169:E169"/>
    <mergeCell ref="C160:E160"/>
    <mergeCell ref="C161:E161"/>
    <mergeCell ref="C162:E162"/>
    <mergeCell ref="C163:E163"/>
    <mergeCell ref="C164:E164"/>
    <mergeCell ref="C175:E175"/>
    <mergeCell ref="C176:E176"/>
    <mergeCell ref="C177:E177"/>
    <mergeCell ref="C178:E178"/>
    <mergeCell ref="C179:E179"/>
    <mergeCell ref="C170:E170"/>
    <mergeCell ref="C171:N171"/>
    <mergeCell ref="C172:E172"/>
    <mergeCell ref="C173:E173"/>
    <mergeCell ref="C174:E174"/>
    <mergeCell ref="C186:K186"/>
    <mergeCell ref="C187:K187"/>
    <mergeCell ref="C188:K188"/>
    <mergeCell ref="C189:K189"/>
    <mergeCell ref="C190:K190"/>
    <mergeCell ref="C180:E180"/>
    <mergeCell ref="C181:E181"/>
    <mergeCell ref="C182:E182"/>
    <mergeCell ref="C183:E183"/>
    <mergeCell ref="C185:K185"/>
    <mergeCell ref="C196:K196"/>
    <mergeCell ref="A197:N197"/>
    <mergeCell ref="C198:E198"/>
    <mergeCell ref="C199:E199"/>
    <mergeCell ref="C200:E200"/>
    <mergeCell ref="C191:K191"/>
    <mergeCell ref="C192:K192"/>
    <mergeCell ref="C193:K193"/>
    <mergeCell ref="C194:K194"/>
    <mergeCell ref="C195:K195"/>
    <mergeCell ref="C206:E206"/>
    <mergeCell ref="C207:E207"/>
    <mergeCell ref="C208:E208"/>
    <mergeCell ref="C210:K210"/>
    <mergeCell ref="C211:K211"/>
    <mergeCell ref="C201:E201"/>
    <mergeCell ref="C202:E202"/>
    <mergeCell ref="C203:E203"/>
    <mergeCell ref="C204:E204"/>
    <mergeCell ref="C205:E205"/>
    <mergeCell ref="C217:K217"/>
    <mergeCell ref="C218:K218"/>
    <mergeCell ref="C219:K219"/>
    <mergeCell ref="C220:K220"/>
    <mergeCell ref="C221:K221"/>
    <mergeCell ref="C212:K212"/>
    <mergeCell ref="C213:K213"/>
    <mergeCell ref="C214:K214"/>
    <mergeCell ref="C215:K215"/>
    <mergeCell ref="C216:K216"/>
    <mergeCell ref="C228:K228"/>
    <mergeCell ref="C229:K229"/>
    <mergeCell ref="C230:K230"/>
    <mergeCell ref="C231:K231"/>
    <mergeCell ref="C232:K232"/>
    <mergeCell ref="C223:K223"/>
    <mergeCell ref="C224:K224"/>
    <mergeCell ref="C225:K225"/>
    <mergeCell ref="C226:K226"/>
    <mergeCell ref="C227:K227"/>
    <mergeCell ref="C243:K243"/>
    <mergeCell ref="C244:K244"/>
    <mergeCell ref="C245:K245"/>
    <mergeCell ref="C238:K238"/>
    <mergeCell ref="C239:K239"/>
    <mergeCell ref="C240:K240"/>
    <mergeCell ref="C241:K241"/>
    <mergeCell ref="C242:K242"/>
    <mergeCell ref="C233:K233"/>
    <mergeCell ref="C234:K234"/>
    <mergeCell ref="C235:K235"/>
    <mergeCell ref="C236:K236"/>
    <mergeCell ref="C237:K237"/>
  </mergeCells>
  <printOptions horizontalCentered="1"/>
  <pageMargins left="0.39370077848434498" right="0.39370077848434498" top="0.78740155696868896" bottom="0.74803149700164795" header="0.118110239505768" footer="0.118110239505768"/>
  <pageSetup paperSize="9" orientation="landscape"/>
  <headerFooter>
    <oddHeader>&amp;LГРАНД-Смета 2021</oddHeader>
  </headerFooter>
  <rowBreaks count="1" manualBreakCount="1">
    <brk id="26" max="2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Dima</cp:lastModifiedBy>
  <dcterms:created xsi:type="dcterms:W3CDTF">2021-04-29T13:29:30Z</dcterms:created>
  <dcterms:modified xsi:type="dcterms:W3CDTF">2021-04-29T14:16:07Z</dcterms:modified>
</cp:coreProperties>
</file>